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部门财务收支预算总表01-1" sheetId="2" r:id="rId1"/>
    <sheet name="部门收入预算表01-2" sheetId="3" r:id="rId2"/>
    <sheet name="部门支出预算表01-3" sheetId="4" r:id="rId3"/>
    <sheet name="部门财政拨款收支预算总表02-1" sheetId="5" r:id="rId4"/>
    <sheet name="一般公共预算支出预算表02-2" sheetId="6" r:id="rId5"/>
    <sheet name="一般公共预算“三公”经费支出预算表03" sheetId="7" r:id="rId6"/>
    <sheet name="部门基本支出预算表04" sheetId="8" r:id="rId7"/>
    <sheet name="部门项目支出预算表05-1" sheetId="9" r:id="rId8"/>
    <sheet name="部门项目支出绩效目标表05-2" sheetId="10" r:id="rId9"/>
    <sheet name="部门政府性基金预算支出预算表06" sheetId="11" r:id="rId10"/>
    <sheet name="部门政府采购预算表07" sheetId="12" r:id="rId11"/>
    <sheet name="部门政府购买服务预算表08" sheetId="13" r:id="rId12"/>
    <sheet name="州对下转移支付预算表09-1" sheetId="14" r:id="rId13"/>
    <sheet name="州对下转移支付绩效目标表09-2" sheetId="15" r:id="rId14"/>
    <sheet name="新增资产配置表10" sheetId="16" r:id="rId15"/>
    <sheet name="上级补助项目支出预算表11" sheetId="17" r:id="rId16"/>
    <sheet name="部门项目中期规划预算表12" sheetId="18" r:id="rId17"/>
  </sheets>
  <definedNames>
    <definedName name="_xlnm.Print_Titles" localSheetId="2">'部门支出预算表01-3'!$4:$6</definedName>
    <definedName name="_xlnm.Print_Titles" localSheetId="6">部门基本支出预算表04!$4:$8</definedName>
    <definedName name="_xlnm.Print_Titles" localSheetId="7">'部门项目支出预算表05-1'!$4:$7</definedName>
    <definedName name="_xlnm.Print_Titles" localSheetId="8">'部门项目支出绩效目标表05-2'!$4:$5</definedName>
    <definedName name="_xlnm.Print_Titles" localSheetId="10">部门政府采购预算表07!$4:$7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<sst xmlns="http://schemas.openxmlformats.org/spreadsheetml/2006/main" count="1340" uniqueCount="530">
  <si>
    <t>预算01-1表</t>
  </si>
  <si>
    <t>单位:元</t>
  </si>
  <si>
    <t>收入</t>
  </si>
  <si>
    <t>支出</t>
  </si>
  <si>
    <t>项目</t>
  </si>
  <si>
    <t>预算数</t>
  </si>
  <si>
    <t>项目（按功能分类）</t>
  </si>
  <si>
    <t>一、一般公共预算拨款收入</t>
  </si>
  <si>
    <t>二、政府性基金预算拨款收入</t>
  </si>
  <si>
    <t>三、国有资本经营预算拨款收入</t>
  </si>
  <si>
    <t>四、财政专户管理资金收入</t>
  </si>
  <si>
    <t>五、单位资金</t>
  </si>
  <si>
    <t>1、事业收入</t>
  </si>
  <si>
    <t>2、事业单位经营收入</t>
  </si>
  <si>
    <t>3、上级补助收入</t>
  </si>
  <si>
    <t>4、附属单位上缴收入</t>
  </si>
  <si>
    <t>5、其他收入</t>
  </si>
  <si>
    <t>本年收入合计</t>
  </si>
  <si>
    <t>本年支出合计</t>
  </si>
  <si>
    <t>上年结余结转</t>
  </si>
  <si>
    <t>年终结转结余</t>
  </si>
  <si>
    <t>1、财政拨款结转结余</t>
  </si>
  <si>
    <t>2、使用非财政拨款结余</t>
  </si>
  <si>
    <t>2、非财政拨款结余</t>
  </si>
  <si>
    <t>收  入  总  计</t>
  </si>
  <si>
    <t>支  出  总  计</t>
  </si>
  <si>
    <t>预算01-2表</t>
  </si>
  <si>
    <t>单位：元</t>
  </si>
  <si>
    <t>部门（单位）代码</t>
  </si>
  <si>
    <t>部门（单位）名称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</si>
  <si>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</si>
  <si>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</si>
  <si>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</si>
  <si>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</si>
  <si>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</si>
  <si>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</si>
  <si>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</si>
  <si>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</si>
  <si>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单位资金收入</t>
  </si>
  <si>
    <t>使用非财政拨款结余</t>
  </si>
  <si>
    <t>事业收入</t>
  </si>
  <si>
    <t>事业单位经营收入</t>
  </si>
  <si>
    <t>上级补助收入</t>
  </si>
  <si>
    <t>附属单位上缴收入</t>
  </si>
  <si>
    <t>其他收入</t>
  </si>
  <si>
    <t>131004</t>
  </si>
  <si>
    <t>德宏傣族景颇族自治州人民医院</t>
  </si>
  <si>
    <t>预算01-3表</t>
  </si>
  <si>
    <t>科目编码</t>
  </si>
  <si>
    <t>科目名称</t>
  </si>
  <si>
    <t>财政专户管理的支出</t>
  </si>
  <si>
    <t>单位资金</t>
  </si>
  <si>
    <t>基本支出</t>
  </si>
  <si>
    <t>项目支出</t>
  </si>
  <si>
    <t>事业支出</t>
  </si>
  <si>
    <t>事业单位经营支出</t>
  </si>
  <si>
    <t>上级补助支出</t>
  </si>
  <si>
    <t>附属单位补助支出</t>
  </si>
  <si>
    <t>其他支出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</si>
  <si>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</si>
  <si>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</si>
  <si>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</si>
  <si>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</si>
  <si>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</si>
  <si>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</si>
  <si>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</si>
  <si>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</si>
  <si>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</si>
  <si>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</si>
  <si>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</si>
  <si>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</si>
  <si>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</si>
  <si>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</si>
  <si>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</si>
  <si>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</si>
  <si>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</si>
  <si>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</si>
  <si>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</si>
  <si>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</si>
  <si>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</si>
  <si>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</si>
  <si>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</si>
  <si>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</si>
  <si>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</si>
  <si>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</si>
  <si>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</si>
  <si>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</si>
  <si>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21002</t>
  </si>
  <si>
    <t>公立医院</t>
  </si>
  <si>
    <t>2100201</t>
  </si>
  <si>
    <t>综合医院</t>
  </si>
  <si>
    <t>21011</t>
  </si>
  <si>
    <t>行政事业单位医疗</t>
  </si>
  <si>
    <t>2101101</t>
  </si>
  <si>
    <t>行政单位医疗</t>
  </si>
  <si>
    <t>2101102</t>
  </si>
  <si>
    <t>事业单位医疗</t>
  </si>
  <si>
    <t>2101103</t>
  </si>
  <si>
    <t>公务员医疗补助</t>
  </si>
  <si>
    <t>2101199</t>
  </si>
  <si>
    <t>其他行政事业单位医疗支出</t>
  </si>
  <si>
    <t>221</t>
  </si>
  <si>
    <t>住房保障支出</t>
  </si>
  <si>
    <t>22102</t>
  </si>
  <si>
    <t>住房改革支出</t>
  </si>
  <si>
    <t>2210201</t>
  </si>
  <si>
    <t>住房公积金</t>
  </si>
  <si>
    <t>229</t>
  </si>
  <si>
    <t>22960</t>
  </si>
  <si>
    <t>彩票公益金安排的支出</t>
  </si>
  <si>
    <t>2296006</t>
  </si>
  <si>
    <t>用于残疾人事业的彩票公益金支出</t>
  </si>
  <si>
    <t>232</t>
  </si>
  <si>
    <t>债务付息支出</t>
  </si>
  <si>
    <t>23203</t>
  </si>
  <si>
    <t>地方政府一般债务付息支出</t>
  </si>
  <si>
    <t>2320301</t>
  </si>
  <si>
    <t>地方政府一般债券付息支出</t>
  </si>
  <si>
    <t>2320399</t>
  </si>
  <si>
    <t>地方政府其他一般债务付息支出</t>
  </si>
  <si>
    <t>预算02-1表</t>
  </si>
  <si>
    <t>收        入</t>
  </si>
  <si>
    <t>支        出</t>
  </si>
  <si>
    <t>项      目</t>
  </si>
  <si>
    <t>支出功能分类科目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</si>
  <si>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</si>
  <si>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</si>
  <si>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</si>
  <si>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</si>
  <si>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</si>
  <si>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</si>
  <si>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</si>
  <si>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</si>
  <si>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</si>
  <si>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</si>
  <si>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</si>
  <si>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</si>
  <si>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（七）文化旅游体育与传媒支出</t>
  </si>
  <si>
    <t>（八)社会保障和就业支出</t>
  </si>
  <si>
    <t xml:space="preserve"> (九)卫生健康支出</t>
  </si>
  <si>
    <t xml:space="preserve"> (十)节能环保支出</t>
  </si>
  <si>
    <t xml:space="preserve"> (十一)城乡社区支出</t>
  </si>
  <si>
    <t xml:space="preserve"> (十二)农林水支出</t>
  </si>
  <si>
    <t xml:space="preserve"> (十三)交通运输支出</t>
  </si>
  <si>
    <t xml:space="preserve"> (十四)资源勘探工业信息等支出</t>
  </si>
  <si>
    <t xml:space="preserve"> (十五)商业服务业等支出</t>
  </si>
  <si>
    <t xml:space="preserve"> (十六)金融支出</t>
  </si>
  <si>
    <t xml:space="preserve"> (十七）援助其他地区支出</t>
  </si>
  <si>
    <t>（十八）自然资源海洋气象等支出</t>
  </si>
  <si>
    <t>（十九）住房保障支出</t>
  </si>
  <si>
    <t>（二十）粮油物资储备支出</t>
  </si>
  <si>
    <t>（二十一）国有资本经营预算支出</t>
  </si>
  <si>
    <t>（二十二）灾害防治及应急管理支出</t>
  </si>
  <si>
    <t>（二十三）预备费</t>
  </si>
  <si>
    <t>（二十四）其他支出</t>
  </si>
  <si>
    <t>（二十五）债务还本支出</t>
  </si>
  <si>
    <t>（二十六）债务付息支出</t>
  </si>
  <si>
    <t>（二十七）债务发行费用支出</t>
  </si>
  <si>
    <t>二、年终结余结转</t>
  </si>
  <si>
    <t>预算02-2表</t>
  </si>
  <si>
    <t>部门预算支出功能分类科目</t>
  </si>
  <si>
    <t>人员经费</t>
  </si>
  <si>
    <t>公用经费</t>
  </si>
  <si>
    <t>预算03表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</si>
  <si>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</si>
  <si>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</si>
  <si>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</si>
  <si>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</si>
  <si>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</si>
  <si>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</si>
  <si>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注：本单位本年度无此项预算</t>
  </si>
  <si>
    <t>预算04表</t>
  </si>
  <si>
    <t>2025年部门基本支出预算表</t>
  </si>
  <si>
    <t>单位名称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</si>
  <si>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</si>
  <si>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</si>
  <si>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</si>
  <si>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</si>
  <si>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</si>
  <si>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</si>
  <si>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</si>
  <si>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</si>
  <si>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>已提前安排</t>
  </si>
  <si>
    <t>抵扣上年垫付资金</t>
  </si>
  <si>
    <t>本次下达</t>
  </si>
  <si>
    <t>另文下达</t>
  </si>
  <si>
    <t>财政拨款结转结余</t>
  </si>
  <si>
    <t>全年数</t>
  </si>
  <si>
    <t>16</t>
  </si>
  <si>
    <t>17</t>
  </si>
  <si>
    <t>18</t>
  </si>
  <si>
    <t>19</t>
  </si>
  <si>
    <t>20</t>
  </si>
  <si>
    <t>21</t>
  </si>
  <si>
    <t>22</t>
  </si>
  <si>
    <t>23</t>
  </si>
  <si>
    <t>533100210000000002230</t>
  </si>
  <si>
    <t>事业人员支出工资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</si>
  <si>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</si>
  <si>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</si>
  <si>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</si>
  <si>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</si>
  <si>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</si>
  <si>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</si>
  <si>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</si>
  <si>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</si>
  <si>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533100210000000003199</t>
  </si>
  <si>
    <t>社会保障缴费</t>
  </si>
  <si>
    <t>30108</t>
  </si>
  <si>
    <t>机关事业单位基本养老保险缴费</t>
  </si>
  <si>
    <t>30110</t>
  </si>
  <si>
    <t>职工基本医疗保险缴费</t>
  </si>
  <si>
    <t>533100231100001087638</t>
  </si>
  <si>
    <t>退休公务员医疗费</t>
  </si>
  <si>
    <t>30111</t>
  </si>
  <si>
    <t>公务员医疗补助缴费</t>
  </si>
  <si>
    <t>30112</t>
  </si>
  <si>
    <t>其他社会保障缴费</t>
  </si>
  <si>
    <t>533100210000000003200</t>
  </si>
  <si>
    <t>30113</t>
  </si>
  <si>
    <t>533100231100001221707</t>
  </si>
  <si>
    <t>编外人员经费</t>
  </si>
  <si>
    <t>30199</t>
  </si>
  <si>
    <t>其他工资福利支出</t>
  </si>
  <si>
    <t>533100210000000003201</t>
  </si>
  <si>
    <t>一般公用经费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</si>
  <si>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</si>
  <si>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</si>
  <si>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</si>
  <si>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</si>
  <si>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</si>
  <si>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</si>
  <si>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</si>
  <si>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</si>
  <si>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</si>
  <si>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</si>
  <si>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</si>
  <si>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</si>
  <si>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</si>
  <si>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</si>
  <si>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</si>
  <si>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维修（护）费</t>
  </si>
  <si>
    <t>30216</t>
  </si>
  <si>
    <t>培训费</t>
  </si>
  <si>
    <t>533100221100000513164</t>
  </si>
  <si>
    <t>公用经费安排的公务接待费</t>
  </si>
  <si>
    <t>30217</t>
  </si>
  <si>
    <t>30218</t>
  </si>
  <si>
    <t>专用材料费</t>
  </si>
  <si>
    <t>30226</t>
  </si>
  <si>
    <t>劳务费</t>
  </si>
  <si>
    <t>30227</t>
  </si>
  <si>
    <t>委托业务费</t>
  </si>
  <si>
    <t>533100221100000513162</t>
  </si>
  <si>
    <t>公用经费安排的公车购置及运维费</t>
  </si>
  <si>
    <t>30231</t>
  </si>
  <si>
    <t>公务用车运行维护费</t>
  </si>
  <si>
    <t>30239</t>
  </si>
  <si>
    <t>其他交通费用</t>
  </si>
  <si>
    <t>30240</t>
  </si>
  <si>
    <t>税金及附加费用</t>
  </si>
  <si>
    <t>30299</t>
  </si>
  <si>
    <t>其他商品和服务支出</t>
  </si>
  <si>
    <t>30214</t>
  </si>
  <si>
    <t>租赁费</t>
  </si>
  <si>
    <t>533100251100003721511</t>
  </si>
  <si>
    <t>公用经费安排的其他对个人和家庭的补助</t>
  </si>
  <si>
    <t>30399</t>
  </si>
  <si>
    <t>其他对个人和家庭的补助</t>
  </si>
  <si>
    <t>533100221100000513166</t>
  </si>
  <si>
    <t>公用经费安排的工会经费</t>
  </si>
  <si>
    <t>30228</t>
  </si>
  <si>
    <t>工会经费</t>
  </si>
  <si>
    <t>533100221100000513163</t>
  </si>
  <si>
    <t>公用经费安排的因公出国（境）费</t>
  </si>
  <si>
    <t>30212</t>
  </si>
  <si>
    <t>因公出国（境）费用</t>
  </si>
  <si>
    <t>30225</t>
  </si>
  <si>
    <t>专用燃料费</t>
  </si>
  <si>
    <t>533100210000000002264</t>
  </si>
  <si>
    <t>退休公用经费</t>
  </si>
  <si>
    <t>533100210000000002232</t>
  </si>
  <si>
    <t>紧急救援中心工作经费</t>
  </si>
  <si>
    <t>533100210000000002270</t>
  </si>
  <si>
    <t>宁养院人员经费及工作经费</t>
  </si>
  <si>
    <t>533100210000000002266</t>
  </si>
  <si>
    <t>取消药品和耗材加成补助</t>
  </si>
  <si>
    <t>533100241100002103026</t>
  </si>
  <si>
    <t>单位资金安排其他人员支出项目经费</t>
  </si>
  <si>
    <t>预算05-1表</t>
  </si>
  <si>
    <t>2025年部门项目支出预算表</t>
  </si>
  <si>
    <t>项目分类</t>
  </si>
  <si>
    <t>项目单位</t>
  </si>
  <si>
    <t>经济科目编码</t>
  </si>
  <si>
    <t>经济科目名称</t>
  </si>
  <si>
    <t>本年拨款</t>
  </si>
  <si>
    <t>其中：本次下达</t>
  </si>
  <si>
    <t>单位资金安排设备及服务类采购项目经费</t>
  </si>
  <si>
    <t>事业发展类</t>
  </si>
  <si>
    <t>533100231100001081907</t>
  </si>
  <si>
    <t>31001</t>
  </si>
  <si>
    <t>房屋建筑物购建</t>
  </si>
  <si>
    <t>31002</t>
  </si>
  <si>
    <t>办公设备购置</t>
  </si>
  <si>
    <t>31003</t>
  </si>
  <si>
    <t>专用设备购置</t>
  </si>
  <si>
    <t>31007</t>
  </si>
  <si>
    <t>信息网络及软件购置更新</t>
  </si>
  <si>
    <t>单位资金安排债务还本和利息支出项目经费</t>
  </si>
  <si>
    <t>其他运转类</t>
  </si>
  <si>
    <t>533100241100002101517</t>
  </si>
  <si>
    <t>30701</t>
  </si>
  <si>
    <t>国内债务付息</t>
  </si>
  <si>
    <t>德宏州人民医院能力建设项目补助经费</t>
  </si>
  <si>
    <t>533100210000000001192</t>
  </si>
  <si>
    <t>预算05-2表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</si>
  <si>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</si>
  <si>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</si>
  <si>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</si>
  <si>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</si>
  <si>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</si>
  <si>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</si>
  <si>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</si>
  <si>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</si>
  <si>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</si>
  <si>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</si>
  <si>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>1.项目完成时间：2025年12月31日前。
 2.保障各科室正常开展诊疗工作。
 3.提升医院服务能力。
 4.按期归还债务本金及利息。
 5.患者满意度≥90.00%。</t>
  </si>
  <si>
    <t>产出指标</t>
  </si>
  <si>
    <t>数量指标</t>
  </si>
  <si>
    <t>每年偿还专项债券利息期数</t>
  </si>
  <si>
    <t>=</t>
  </si>
  <si>
    <t>2.00</t>
  </si>
  <si>
    <t>期</t>
  </si>
  <si>
    <t>定量指标</t>
  </si>
  <si>
    <t>反映每年偿还专项债券利息的期数。</t>
  </si>
  <si>
    <t>1.项目完成时间：2025年12月31日前。
 2.保障各科室正常开展诊疗工作。
 3.提升医院服务能力。
 4.按期归还债务本金及利息。
 5.患者满意度≥90%。</t>
  </si>
  <si>
    <t>每年偿还政府贴息贷款本息期数</t>
  </si>
  <si>
    <t>4.00</t>
  </si>
  <si>
    <t>反映每年偿还政府贴息贷款本息的期数。</t>
  </si>
  <si>
    <t>质量指标</t>
  </si>
  <si>
    <t>资金支付合规性</t>
  </si>
  <si>
    <t>合规</t>
  </si>
  <si>
    <t>是/否</t>
  </si>
  <si>
    <t>定性指标</t>
  </si>
  <si>
    <t>反映资金支付流程的合规性。</t>
  </si>
  <si>
    <t>时效指标</t>
  </si>
  <si>
    <t>偿还债务及时率</t>
  </si>
  <si>
    <t>100.00</t>
  </si>
  <si>
    <t>%</t>
  </si>
  <si>
    <t>反映偿还债务的及时性。偿还债务及时率=实际偿还债务期数÷应偿还债务期数×100.00%。</t>
  </si>
  <si>
    <t>成本指标</t>
  </si>
  <si>
    <t>经济成本指标</t>
  </si>
  <si>
    <t>预算资金到位率≤年初预算数</t>
  </si>
  <si>
    <t>元</t>
  </si>
  <si>
    <t>反映部门年初预算资金的保障情况。</t>
  </si>
  <si>
    <t>效益指标</t>
  </si>
  <si>
    <t>社会效益</t>
  </si>
  <si>
    <t>保障部门正常运转</t>
  </si>
  <si>
    <t>正常运转</t>
  </si>
  <si>
    <t>反映部门是否正常开展业务情况。</t>
  </si>
  <si>
    <t>满意度指标</t>
  </si>
  <si>
    <t>服务对象满意度</t>
  </si>
  <si>
    <t>患者满意度</t>
  </si>
  <si>
    <t>&gt;=</t>
  </si>
  <si>
    <t>90.00</t>
  </si>
  <si>
    <t>反映新设备投入后患者满意度情况。患者满意度=满意人数/参与调查总人数*100.00%</t>
  </si>
  <si>
    <t>为提高德宏州及周边地区的心血管疾病诊治水平，减少患者外转就医数量，改善患者就医体验，降低医疗费用，将2025年能力建设项目经费用于2025年12月20日前购置1台体外循环灌注设备，用于开展心脏外科手术，提升心血管疾病救治水平，促进科室发展，提高患者满意度。</t>
  </si>
  <si>
    <t>购置体外循环灌注设备数量</t>
  </si>
  <si>
    <t>1.00</t>
  </si>
  <si>
    <t>套/台</t>
  </si>
  <si>
    <t>反映购置数量完成情况。</t>
  </si>
  <si>
    <t>设备验收通过率</t>
  </si>
  <si>
    <t>反映设备购置的产品质量情况，验收通过率=通过验收的购置数量/购置设备总数*100.00%。</t>
  </si>
  <si>
    <t>购置设备利用率</t>
  </si>
  <si>
    <t>反映新购设备利用情况，购置设备利用率=投入使用设备数/购置设备总数*100.00%。</t>
  </si>
  <si>
    <t>设备部署及时率</t>
  </si>
  <si>
    <t>反映新购设备按时部署情况，设备部署及时率=及时部署设备数量/新购设备总数*100.00%。</t>
  </si>
  <si>
    <t>开展新诊疗技术情况</t>
  </si>
  <si>
    <t>项</t>
  </si>
  <si>
    <t>反映设备新增后科室开展新诊疗技术情况。</t>
  </si>
  <si>
    <t>提高德宏州人民医院医疗水平</t>
  </si>
  <si>
    <t>提高</t>
  </si>
  <si>
    <t>反映项目实施后是否提升医院医疗水平。</t>
  </si>
  <si>
    <t>可持续影响</t>
  </si>
  <si>
    <t>保障心血管疾病救治</t>
  </si>
  <si>
    <t>有效保障</t>
  </si>
  <si>
    <t>反映项目实施后是否提升心血管疾病救治能力。</t>
  </si>
  <si>
    <t>反映患者满意度情况。患者满意度=满意人数/参与调查总人数*100.00%</t>
  </si>
  <si>
    <t>1.项目完成时间：2025年12月25日前。
2.保障各科室诊疗业务正常开展。
3.科室诊疗技术水平：有所提高。
4.患者满意度：大于等于90.00%。
5.职工满意度:大于等于85.00%。</t>
  </si>
  <si>
    <t>设备购置计划完成率</t>
  </si>
  <si>
    <t>60.00</t>
  </si>
  <si>
    <t>购置计划完成率反映部门购置计划执行情况。购置计划完成率=购置数量÷购置计划数量×100.00%</t>
  </si>
  <si>
    <t>1.项目完成时间：2025年12月25日前。
2.保障各科室诊疗业务正常开展。
3.科室诊疗技术水平：有所提高。
4.患者满意度：大于等于90%。
5.职工满意度:大于等于85%。</t>
  </si>
  <si>
    <t>所购设备验收通过率反映设备购置的产品质量情况。</t>
  </si>
  <si>
    <t>反映设备利用情况，设备利用率=投入使用设备数÷购置设备总数×100.00%</t>
  </si>
  <si>
    <t>反映新购设备按时部署情况，设备部署及时率=及时部署设备数量÷新购设备总数×100.00%</t>
  </si>
  <si>
    <t>开展新诊疗项目</t>
  </si>
  <si>
    <t>反映设备新增后医院开展新诊疗项目情况。</t>
  </si>
  <si>
    <t>职工满意度</t>
  </si>
  <si>
    <t>85.00</t>
  </si>
  <si>
    <t>反映职工对医院各项管理工作的满意程度。患者满意度=满意人数/参与调查总人数*100.00%</t>
  </si>
  <si>
    <t>反映患者对医院服务能力的满意程度。患者满意度=满意人数/参与调查总人数*100.00%</t>
  </si>
  <si>
    <t>预算06表</t>
  </si>
  <si>
    <t>政府性基金预算支出预算表</t>
  </si>
  <si>
    <t>单位名称：德宏傣族景颇族自治州残疾人联合会</t>
  </si>
  <si>
    <t>本年政府性基金预算支出</t>
  </si>
  <si>
    <t>合  计</t>
  </si>
  <si>
    <t>预算07表</t>
  </si>
  <si>
    <t>预算项目</t>
  </si>
  <si>
    <t>采购项目</t>
  </si>
  <si>
    <t>采购目录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</si>
  <si>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</si>
  <si>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</si>
  <si>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</si>
  <si>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</si>
  <si>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</si>
  <si>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</si>
  <si>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单位自筹</t>
  </si>
  <si>
    <t>事业单位
经营收入</t>
  </si>
  <si>
    <t>体外循环灌注设备采购项目</t>
  </si>
  <si>
    <t>医疗设备</t>
  </si>
  <si>
    <t>台</t>
  </si>
  <si>
    <t>业务用车维修采购项目</t>
  </si>
  <si>
    <t>车辆维修和保养服务</t>
  </si>
  <si>
    <t>复印纸采购项目</t>
  </si>
  <si>
    <t>复印纸</t>
  </si>
  <si>
    <t>批</t>
  </si>
  <si>
    <t>业务用车保险费采购项目</t>
  </si>
  <si>
    <t>机动车保险服务</t>
  </si>
  <si>
    <t>委托检测与技术服务采购项目</t>
  </si>
  <si>
    <t>技术测试和分析服务</t>
  </si>
  <si>
    <t>业务用车燃油采购项目</t>
  </si>
  <si>
    <t>石油制品</t>
  </si>
  <si>
    <t>办公设备维修维护采购项目</t>
  </si>
  <si>
    <t>维修和保养服务</t>
  </si>
  <si>
    <t>医疗设备维修保养采购项目</t>
  </si>
  <si>
    <t>保安劳务费采购项目</t>
  </si>
  <si>
    <t>物业管理服务</t>
  </si>
  <si>
    <t>后勤托管服务采购项目</t>
  </si>
  <si>
    <t>医用耗材采购项目</t>
  </si>
  <si>
    <t>物资</t>
  </si>
  <si>
    <t>印刷品采购项目</t>
  </si>
  <si>
    <t>印刷服务</t>
  </si>
  <si>
    <t>公务用车维修采购项目</t>
  </si>
  <si>
    <t>公务用车保险费采购项目</t>
  </si>
  <si>
    <t>公务用车燃油采购项目</t>
  </si>
  <si>
    <t>办公椅采购项目</t>
  </si>
  <si>
    <t>办公椅</t>
  </si>
  <si>
    <t>办公桌采购项目</t>
  </si>
  <si>
    <t>办公桌</t>
  </si>
  <si>
    <t>保密柜采购项目</t>
  </si>
  <si>
    <t>保密柜</t>
  </si>
  <si>
    <t>PACS存储扩容采购项目</t>
  </si>
  <si>
    <t>存储设备</t>
  </si>
  <si>
    <t>打印机采购项目</t>
  </si>
  <si>
    <t>打印机</t>
  </si>
  <si>
    <t>单人沙发采购项目</t>
  </si>
  <si>
    <t>单人沙发</t>
  </si>
  <si>
    <t>会议桌采购项目</t>
  </si>
  <si>
    <t>会议桌</t>
  </si>
  <si>
    <t>计算机采购项目</t>
  </si>
  <si>
    <t>计算机</t>
  </si>
  <si>
    <t>计算机软件采购项目</t>
  </si>
  <si>
    <t>计算机软件</t>
  </si>
  <si>
    <t>总务科办公设备采购项目</t>
  </si>
  <si>
    <t>家具和用具</t>
  </si>
  <si>
    <t>空调机采购项目</t>
  </si>
  <si>
    <t>空调机</t>
  </si>
  <si>
    <t>三人沙发采购项目</t>
  </si>
  <si>
    <t>三人沙发</t>
  </si>
  <si>
    <t>信息科办公设备采购项目</t>
  </si>
  <si>
    <t>设备</t>
  </si>
  <si>
    <t>碎纸机采购项目</t>
  </si>
  <si>
    <t>碎纸机</t>
  </si>
  <si>
    <t>文件柜采购项目</t>
  </si>
  <si>
    <t>文件柜</t>
  </si>
  <si>
    <t>大数据平台采购项目</t>
  </si>
  <si>
    <t>行业应用软件开发服务</t>
  </si>
  <si>
    <t>大数据平台服务器及相关配件采购项目</t>
  </si>
  <si>
    <t>密码测评采购项目</t>
  </si>
  <si>
    <t>全自动医护交班系统采购项目</t>
  </si>
  <si>
    <t>血糖管理系统采购项目</t>
  </si>
  <si>
    <t>医学影像科AI四个模块系统采购项目</t>
  </si>
  <si>
    <t>云桌面电脑采购项目</t>
  </si>
  <si>
    <t>智慧手术管理平台采购项目</t>
  </si>
  <si>
    <t>诊区改造采购项目</t>
  </si>
  <si>
    <t>业务用房施工</t>
  </si>
  <si>
    <t>病房护理及医院设备采购项目</t>
  </si>
  <si>
    <t>急救和生命支持设备采购项目</t>
  </si>
  <si>
    <t>临床检验设备采购项目</t>
  </si>
  <si>
    <t>手术室设备及附件采购项目</t>
  </si>
  <si>
    <t>体外循环设备采购项目</t>
  </si>
  <si>
    <t>物理治疗康复及体育治疗仪器设备采购项目</t>
  </si>
  <si>
    <t>消毒灭菌设备及器具采购项目</t>
  </si>
  <si>
    <t>医用超声波仪器及设备采购项目</t>
  </si>
  <si>
    <t>医用低温冷疗设备采购项目</t>
  </si>
  <si>
    <t>医用电子生理参数检测仪器设备采购项目</t>
  </si>
  <si>
    <t>医用光学仪器采购项目</t>
  </si>
  <si>
    <t>医用激光仪器及设备采购项目</t>
  </si>
  <si>
    <t>医用内窥镜采购项目</t>
  </si>
  <si>
    <t>专用设备采购项目</t>
  </si>
  <si>
    <t>预算08表</t>
  </si>
  <si>
    <t>政府购买服务项目</t>
  </si>
  <si>
    <t>政府购买服务目录</t>
  </si>
  <si>
    <t>预算09-1表</t>
  </si>
  <si>
    <t>单位名称（项目）</t>
  </si>
  <si>
    <t>地区</t>
  </si>
  <si>
    <t>政府性基金</t>
  </si>
  <si>
    <t>芒市</t>
  </si>
  <si>
    <t>梁河</t>
  </si>
  <si>
    <t>盈江</t>
  </si>
  <si>
    <t>陇川</t>
  </si>
  <si>
    <t>瑞丽</t>
  </si>
  <si>
    <t>预算09-2表</t>
  </si>
  <si>
    <t>预算10表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</si>
  <si>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</si>
  <si>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</si>
  <si>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</si>
  <si>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</si>
  <si>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</si>
  <si>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</si>
  <si>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</si>
  <si>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预算11表</t>
  </si>
  <si>
    <t>上级补助</t>
  </si>
  <si>
    <t>德宏州人民医院中央财政残疾人事业发展补助资金</t>
  </si>
  <si>
    <t>预算12表</t>
  </si>
  <si>
    <t>项目级次</t>
  </si>
  <si>
    <t>313 事业发展类</t>
  </si>
  <si>
    <t>本级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</si>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</sst>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;\-#,##0.00;;@"/>
    <numFmt numFmtId="177" formatCode="hh:mm:ss"/>
    <numFmt numFmtId="178" formatCode="yyyy\-mm\-dd\ hh:mm:ss"/>
    <numFmt numFmtId="179" formatCode="#,##0;\-#,##0;;@"/>
    <numFmt numFmtId="180" formatCode="yyyy\-mm\-dd"/>
  </numFmts>
  <fonts count="40">
    <font>
      <sz val="11"/>
      <color rgb="FF000000"/>
      <name val="Calibri"/>
      <charset val="134"/>
    </font>
    <font>
      <sz val="9"/>
      <name val="宋体"/>
      <charset val="134"/>
    </font>
    <font>
      <sz val="10"/>
      <color rgb="FF000000"/>
      <name val="宋体"/>
      <charset val="134"/>
    </font>
    <font>
      <b/>
      <sz val="23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22"/>
      <color rgb="FF000000"/>
      <name val="宋体"/>
      <charset val="134"/>
    </font>
    <font>
      <sz val="10"/>
      <color rgb="FFFFFFFF"/>
      <name val="宋体"/>
      <charset val="134"/>
    </font>
    <font>
      <b/>
      <sz val="21"/>
      <color rgb="FF000000"/>
      <name val="宋体"/>
      <charset val="134"/>
    </font>
    <font>
      <sz val="10.5"/>
      <color rgb="FF000000"/>
      <name val="宋体"/>
      <charset val="134"/>
    </font>
    <font>
      <sz val="10.5"/>
      <color rgb="FFFFFFFF"/>
      <name val="宋体"/>
      <charset val="134"/>
    </font>
    <font>
      <sz val="9"/>
      <color rgb="FF000000"/>
      <name val="SimSun"/>
      <charset val="134"/>
    </font>
    <font>
      <b/>
      <sz val="20"/>
      <color rgb="FF000000"/>
      <name val="SimSun"/>
      <charset val="134"/>
    </font>
    <font>
      <sz val="11"/>
      <color rgb="FF000000"/>
      <name val="SimSun"/>
      <charset val="134"/>
    </font>
    <font>
      <b/>
      <sz val="18"/>
      <name val="Microsoft Sans Serif"/>
      <charset val="134"/>
    </font>
    <font>
      <sz val="12"/>
      <color rgb="FF000000"/>
      <name val="宋体"/>
      <charset val="134"/>
    </font>
    <font>
      <sz val="10"/>
      <color rgb="FF000000"/>
      <name val="SimSun"/>
      <charset val="134"/>
    </font>
    <font>
      <b/>
      <sz val="20"/>
      <color rgb="FF000000"/>
      <name val="宋体"/>
      <charset val="134"/>
    </font>
    <font>
      <b/>
      <sz val="11"/>
      <color rgb="FF000000"/>
      <name val="宋体"/>
      <charset val="134"/>
    </font>
    <font>
      <b/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top"/>
    </xf>
    <xf numFmtId="43" fontId="20" fillId="0" borderId="0" applyFont="0" applyFill="0" applyBorder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2" fontId="2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2" borderId="13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3" borderId="16" applyNumberFormat="0" applyAlignment="0" applyProtection="0">
      <alignment vertical="center"/>
    </xf>
    <xf numFmtId="0" fontId="30" fillId="4" borderId="17" applyNumberFormat="0" applyAlignment="0" applyProtection="0">
      <alignment vertical="center"/>
    </xf>
    <xf numFmtId="0" fontId="31" fillId="4" borderId="16" applyNumberFormat="0" applyAlignment="0" applyProtection="0">
      <alignment vertical="center"/>
    </xf>
    <xf numFmtId="0" fontId="32" fillId="5" borderId="18" applyNumberFormat="0" applyAlignment="0" applyProtection="0">
      <alignment vertical="center"/>
    </xf>
    <xf numFmtId="0" fontId="33" fillId="0" borderId="19" applyNumberFormat="0" applyFill="0" applyAlignment="0" applyProtection="0">
      <alignment vertical="center"/>
    </xf>
    <xf numFmtId="0" fontId="34" fillId="0" borderId="20" applyNumberFormat="0" applyFill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176" fontId="1" fillId="0" borderId="7">
      <alignment horizontal="right" vertical="center"/>
    </xf>
    <xf numFmtId="176" fontId="1" fillId="0" borderId="7">
      <alignment horizontal="right" vertical="center"/>
    </xf>
    <xf numFmtId="177" fontId="1" fillId="0" borderId="7">
      <alignment horizontal="right" vertical="center"/>
    </xf>
    <xf numFmtId="178" fontId="1" fillId="0" borderId="7">
      <alignment horizontal="right" vertical="center"/>
    </xf>
    <xf numFmtId="10" fontId="1" fillId="0" borderId="7">
      <alignment horizontal="right" vertical="center"/>
    </xf>
    <xf numFmtId="179" fontId="1" fillId="0" borderId="7">
      <alignment horizontal="right" vertical="center"/>
    </xf>
    <xf numFmtId="180" fontId="1" fillId="0" borderId="7">
      <alignment horizontal="right" vertical="center"/>
    </xf>
    <xf numFmtId="49" fontId="1" fillId="0" borderId="7">
      <alignment horizontal="left" vertical="center" wrapText="1"/>
    </xf>
  </cellStyleXfs>
  <cellXfs count="168">
    <xf numFmtId="0" fontId="0" fillId="0" borderId="0" xfId="0" applyBorder="1">
      <alignment vertical="top"/>
    </xf>
    <xf numFmtId="0" fontId="1" fillId="0" borderId="0" xfId="0" applyFont="1" applyBorder="1" applyProtection="1">
      <alignment vertical="top"/>
      <protection locked="0"/>
    </xf>
    <xf numFmtId="49" fontId="2" fillId="0" borderId="0" xfId="0" applyNumberFormat="1" applyFont="1" applyBorder="1" applyAlignment="1"/>
    <xf numFmtId="0" fontId="2" fillId="0" borderId="0" xfId="0" applyFont="1" applyBorder="1" applyAlignment="1"/>
    <xf numFmtId="0" fontId="2" fillId="0" borderId="0" xfId="0" applyFont="1" applyBorder="1" applyAlignment="1" applyProtection="1">
      <alignment horizontal="right" vertical="center"/>
      <protection locked="0"/>
    </xf>
    <xf numFmtId="0" fontId="3" fillId="0" borderId="0" xfId="0" applyFont="1" applyAlignment="1">
      <alignment horizontal="center" vertical="center"/>
    </xf>
    <xf numFmtId="0" fontId="4" fillId="0" borderId="0" xfId="0" applyFont="1" applyAlignment="1" applyProtection="1">
      <alignment horizontal="left" vertical="center"/>
      <protection locked="0"/>
    </xf>
    <xf numFmtId="0" fontId="5" fillId="0" borderId="0" xfId="0" applyAlignment="1">
      <alignment horizontal="left" vertical="center"/>
    </xf>
    <xf numFmtId="0" fontId="5" fillId="0" borderId="0" xfId="0" applyAlignment="1"/>
    <xf numFmtId="0" fontId="2" fillId="0" borderId="0" xfId="0" applyFont="1" applyAlignment="1" applyProtection="1">
      <alignment horizontal="right"/>
      <protection locked="0"/>
    </xf>
    <xf numFmtId="0" fontId="5" fillId="0" borderId="1" xfId="0" applyBorder="1" applyAlignment="1" applyProtection="1">
      <alignment horizontal="center" vertical="center" wrapText="1"/>
      <protection locked="0"/>
    </xf>
    <xf numFmtId="0" fontId="5" fillId="0" borderId="1" xfId="0" applyBorder="1" applyAlignment="1">
      <alignment horizontal="center" vertical="center" wrapText="1"/>
    </xf>
    <xf numFmtId="0" fontId="5" fillId="0" borderId="2" xfId="0" applyBorder="1" applyAlignment="1">
      <alignment horizontal="center" vertical="center"/>
    </xf>
    <xf numFmtId="0" fontId="5" fillId="0" borderId="3" xfId="0" applyBorder="1" applyAlignment="1">
      <alignment horizontal="center" vertical="center"/>
    </xf>
    <xf numFmtId="0" fontId="5" fillId="0" borderId="4" xfId="0" applyBorder="1" applyAlignment="1">
      <alignment horizontal="center" vertical="center"/>
    </xf>
    <xf numFmtId="0" fontId="5" fillId="0" borderId="5" xfId="0" applyBorder="1" applyAlignment="1" applyProtection="1">
      <alignment horizontal="center" vertical="center" wrapText="1"/>
      <protection locked="0"/>
    </xf>
    <xf numFmtId="0" fontId="5" fillId="0" borderId="5" xfId="0" applyBorder="1" applyAlignment="1">
      <alignment horizontal="center" vertical="center" wrapText="1"/>
    </xf>
    <xf numFmtId="0" fontId="5" fillId="0" borderId="6" xfId="0" applyBorder="1" applyAlignment="1" applyProtection="1">
      <alignment horizontal="center" vertical="center" wrapText="1"/>
      <protection locked="0"/>
    </xf>
    <xf numFmtId="0" fontId="5" fillId="0" borderId="6" xfId="0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>
      <alignment vertical="center" wrapText="1"/>
    </xf>
    <xf numFmtId="0" fontId="4" fillId="0" borderId="7" xfId="0" applyFont="1" applyBorder="1" applyAlignment="1" applyProtection="1">
      <alignment horizontal="left" vertical="center" wrapText="1"/>
      <protection locked="0"/>
    </xf>
    <xf numFmtId="176" fontId="1" fillId="0" borderId="7" xfId="50" applyProtection="1">
      <alignment horizontal="right" vertical="center"/>
      <protection locked="0"/>
    </xf>
    <xf numFmtId="0" fontId="2" fillId="0" borderId="7" xfId="0" applyFont="1" applyBorder="1" applyAlignment="1"/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left" vertical="center" wrapText="1"/>
      <protection locked="0"/>
    </xf>
    <xf numFmtId="0" fontId="4" fillId="0" borderId="4" xfId="0" applyFont="1" applyBorder="1" applyAlignment="1" applyProtection="1">
      <alignment horizontal="left" vertical="center" wrapText="1"/>
      <protection locked="0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 applyProtection="1">
      <alignment horizontal="left" vertical="center"/>
      <protection locked="0"/>
    </xf>
    <xf numFmtId="0" fontId="5" fillId="0" borderId="0" xfId="0" applyBorder="1" applyAlignment="1">
      <alignment horizontal="left" vertical="center"/>
    </xf>
    <xf numFmtId="0" fontId="5" fillId="0" borderId="0" xfId="0" applyBorder="1" applyAlignment="1"/>
    <xf numFmtId="0" fontId="5" fillId="0" borderId="7" xfId="0" applyBorder="1" applyAlignment="1" applyProtection="1">
      <alignment horizontal="center" vertical="center" wrapText="1"/>
      <protection locked="0"/>
    </xf>
    <xf numFmtId="0" fontId="5" fillId="0" borderId="7" xfId="0" applyBorder="1" applyAlignment="1">
      <alignment horizontal="center" vertical="center" wrapText="1"/>
    </xf>
    <xf numFmtId="0" fontId="5" fillId="0" borderId="7" xfId="0" applyBorder="1" applyAlignment="1">
      <alignment horizontal="center" vertical="center"/>
    </xf>
    <xf numFmtId="0" fontId="4" fillId="0" borderId="7" xfId="0" applyFont="1" applyBorder="1" applyAlignment="1">
      <alignment horizontal="left" vertical="center" wrapText="1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>
      <alignment horizontal="left" vertical="center"/>
    </xf>
    <xf numFmtId="0" fontId="2" fillId="0" borderId="0" xfId="0" applyFont="1" applyBorder="1" applyAlignment="1" applyProtection="1">
      <alignment horizontal="right"/>
      <protection locked="0"/>
    </xf>
    <xf numFmtId="0" fontId="4" fillId="0" borderId="7" xfId="0" applyFont="1" applyBorder="1" applyAlignment="1">
      <alignment horizontal="right" vertical="center" wrapText="1"/>
    </xf>
    <xf numFmtId="0" fontId="4" fillId="0" borderId="7" xfId="0" applyFont="1" applyBorder="1" applyAlignment="1" applyProtection="1">
      <alignment horizontal="right" vertical="center" wrapText="1"/>
      <protection locked="0"/>
    </xf>
    <xf numFmtId="0" fontId="4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5" fillId="0" borderId="2" xfId="0" applyBorder="1" applyAlignment="1">
      <alignment horizontal="center" vertical="center" wrapText="1"/>
    </xf>
    <xf numFmtId="0" fontId="5" fillId="0" borderId="3" xfId="0" applyBorder="1" applyAlignment="1">
      <alignment horizontal="center" vertical="center" wrapText="1"/>
    </xf>
    <xf numFmtId="0" fontId="5" fillId="0" borderId="4" xfId="0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7" xfId="0" applyFont="1" applyBorder="1" applyAlignment="1">
      <alignment horizontal="right" vertical="center"/>
    </xf>
    <xf numFmtId="0" fontId="4" fillId="0" borderId="7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vertical="center" wrapText="1"/>
      <protection locked="0"/>
    </xf>
    <xf numFmtId="0" fontId="4" fillId="0" borderId="7" xfId="0" applyFont="1" applyBorder="1" applyAlignment="1" applyProtection="1">
      <alignment horizontal="right" vertical="center"/>
      <protection locked="0"/>
    </xf>
    <xf numFmtId="0" fontId="5" fillId="0" borderId="0" xfId="0" applyFont="1" applyBorder="1">
      <alignment vertical="top"/>
    </xf>
    <xf numFmtId="0" fontId="6" fillId="0" borderId="0" xfId="0" applyFont="1" applyBorder="1" applyAlignment="1">
      <alignment horizontal="center" vertical="center"/>
    </xf>
    <xf numFmtId="0" fontId="3" fillId="0" borderId="0" xfId="0" applyFont="1" applyBorder="1" applyAlignment="1" applyProtection="1">
      <alignment horizontal="center" vertical="center"/>
      <protection locked="0"/>
    </xf>
    <xf numFmtId="0" fontId="4" fillId="0" borderId="0" xfId="0" applyFont="1" applyBorder="1" applyProtection="1">
      <alignment vertical="top"/>
      <protection locked="0"/>
    </xf>
    <xf numFmtId="0" fontId="5" fillId="0" borderId="7" xfId="0" applyBorder="1" applyAlignment="1" applyProtection="1">
      <alignment horizontal="center" vertical="center"/>
      <protection locked="0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horizontal="right" vertical="center"/>
      <protection locked="0"/>
    </xf>
    <xf numFmtId="0" fontId="2" fillId="0" borderId="0" xfId="0" applyFont="1" applyAlignment="1"/>
    <xf numFmtId="0" fontId="2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Alignment="1">
      <alignment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5" fillId="0" borderId="1" xfId="0" applyBorder="1" applyAlignment="1">
      <alignment horizontal="center" vertical="center"/>
    </xf>
    <xf numFmtId="0" fontId="5" fillId="0" borderId="6" xfId="0" applyBorder="1" applyAlignment="1">
      <alignment horizontal="center" vertical="center"/>
    </xf>
    <xf numFmtId="0" fontId="5" fillId="0" borderId="8" xfId="0" applyBorder="1" applyAlignment="1">
      <alignment horizontal="center" vertical="center" wrapText="1"/>
    </xf>
    <xf numFmtId="0" fontId="5" fillId="0" borderId="8" xfId="0" applyBorder="1" applyAlignment="1">
      <alignment horizontal="center" vertical="center"/>
    </xf>
    <xf numFmtId="0" fontId="4" fillId="0" borderId="0" xfId="0" applyFont="1" applyAlignment="1" applyProtection="1">
      <alignment horizontal="right" vertical="center"/>
      <protection locked="0"/>
    </xf>
    <xf numFmtId="0" fontId="4" fillId="0" borderId="0" xfId="0" applyFont="1" applyAlignment="1" applyProtection="1">
      <alignment horizontal="right"/>
      <protection locked="0"/>
    </xf>
    <xf numFmtId="0" fontId="2" fillId="0" borderId="0" xfId="0" applyFont="1" applyBorder="1">
      <alignment vertical="top"/>
    </xf>
    <xf numFmtId="0" fontId="5" fillId="0" borderId="5" xfId="0" applyBorder="1" applyAlignment="1">
      <alignment horizontal="center" vertical="center"/>
    </xf>
    <xf numFmtId="0" fontId="5" fillId="0" borderId="7" xfId="0" applyBorder="1" applyAlignment="1">
      <alignment vertical="center"/>
    </xf>
    <xf numFmtId="0" fontId="5" fillId="0" borderId="7" xfId="0" applyBorder="1" applyAlignment="1">
      <alignment vertical="center" wrapText="1"/>
    </xf>
    <xf numFmtId="0" fontId="5" fillId="0" borderId="3" xfId="0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right"/>
    </xf>
    <xf numFmtId="0" fontId="5" fillId="0" borderId="9" xfId="0" applyBorder="1" applyAlignment="1">
      <alignment horizontal="center" vertical="center" wrapText="1"/>
    </xf>
    <xf numFmtId="0" fontId="5" fillId="0" borderId="10" xfId="0" applyBorder="1" applyAlignment="1">
      <alignment horizontal="center" vertical="center" wrapText="1"/>
    </xf>
    <xf numFmtId="0" fontId="5" fillId="0" borderId="8" xfId="0" applyBorder="1" applyAlignment="1" applyProtection="1">
      <alignment horizontal="center" vertical="center"/>
      <protection locked="0"/>
    </xf>
    <xf numFmtId="0" fontId="4" fillId="0" borderId="6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/>
    </xf>
    <xf numFmtId="0" fontId="4" fillId="0" borderId="8" xfId="0" applyFont="1" applyBorder="1" applyAlignment="1">
      <alignment horizontal="right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4" fillId="0" borderId="0" xfId="0" applyFont="1" applyBorder="1" applyAlignment="1" applyProtection="1">
      <alignment horizontal="right"/>
      <protection locked="0"/>
    </xf>
    <xf numFmtId="0" fontId="5" fillId="0" borderId="3" xfId="0" applyBorder="1" applyAlignment="1" applyProtection="1">
      <alignment horizontal="center" vertical="center" wrapText="1"/>
      <protection locked="0"/>
    </xf>
    <xf numFmtId="0" fontId="5" fillId="0" borderId="3" xfId="0" applyBorder="1" applyAlignment="1" applyProtection="1">
      <alignment horizontal="center" vertical="center"/>
      <protection locked="0"/>
    </xf>
    <xf numFmtId="0" fontId="5" fillId="0" borderId="10" xfId="0" applyBorder="1" applyAlignment="1" applyProtection="1">
      <alignment horizontal="center" vertical="center" wrapText="1"/>
      <protection locked="0"/>
    </xf>
    <xf numFmtId="0" fontId="5" fillId="0" borderId="12" xfId="0" applyBorder="1" applyAlignment="1">
      <alignment horizontal="center" vertical="center" wrapText="1"/>
    </xf>
    <xf numFmtId="0" fontId="5" fillId="0" borderId="12" xfId="0" applyBorder="1" applyAlignment="1" applyProtection="1">
      <alignment horizontal="center" vertical="center"/>
      <protection locked="0"/>
    </xf>
    <xf numFmtId="0" fontId="5" fillId="0" borderId="12" xfId="0" applyBorder="1" applyAlignment="1" applyProtection="1">
      <alignment horizontal="center" vertical="center" wrapText="1"/>
      <protection locked="0"/>
    </xf>
    <xf numFmtId="0" fontId="5" fillId="0" borderId="8" xfId="0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>
      <alignment horizontal="right"/>
    </xf>
    <xf numFmtId="0" fontId="7" fillId="0" borderId="0" xfId="0" applyFont="1" applyBorder="1" applyAlignment="1" applyProtection="1">
      <alignment horizontal="right"/>
      <protection locked="0"/>
    </xf>
    <xf numFmtId="49" fontId="7" fillId="0" borderId="0" xfId="0" applyNumberFormat="1" applyFont="1" applyBorder="1" applyAlignment="1" applyProtection="1">
      <protection locked="0"/>
    </xf>
    <xf numFmtId="0" fontId="8" fillId="0" borderId="0" xfId="0" applyFont="1" applyBorder="1" applyAlignment="1" applyProtection="1">
      <alignment horizontal="center" vertical="center" wrapText="1"/>
      <protection locked="0"/>
    </xf>
    <xf numFmtId="0" fontId="8" fillId="0" borderId="0" xfId="0" applyFont="1" applyBorder="1" applyAlignment="1" applyProtection="1">
      <alignment horizontal="center" vertical="center"/>
      <protection locked="0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 applyProtection="1">
      <alignment horizontal="left" vertical="center"/>
      <protection locked="0"/>
    </xf>
    <xf numFmtId="0" fontId="10" fillId="0" borderId="0" xfId="0" applyFont="1" applyBorder="1" applyAlignment="1" applyProtection="1">
      <alignment horizontal="right"/>
      <protection locked="0"/>
    </xf>
    <xf numFmtId="49" fontId="5" fillId="0" borderId="7" xfId="0" applyNumberFormat="1" applyBorder="1" applyAlignment="1" applyProtection="1">
      <alignment horizontal="center" vertical="center" wrapText="1"/>
      <protection locked="0"/>
    </xf>
    <xf numFmtId="49" fontId="5" fillId="0" borderId="7" xfId="0" applyNumberFormat="1" applyBorder="1" applyAlignment="1" applyProtection="1">
      <alignment horizontal="center" vertical="center"/>
      <protection locked="0"/>
    </xf>
    <xf numFmtId="4" fontId="4" fillId="0" borderId="7" xfId="0" applyNumberFormat="1" applyFont="1" applyBorder="1" applyAlignment="1" applyProtection="1">
      <alignment horizontal="right" vertical="center"/>
      <protection locked="0"/>
    </xf>
    <xf numFmtId="4" fontId="4" fillId="0" borderId="7" xfId="0" applyNumberFormat="1" applyFont="1" applyBorder="1" applyAlignment="1" applyProtection="1">
      <alignment horizontal="right" vertical="center" wrapText="1"/>
      <protection locked="0"/>
    </xf>
    <xf numFmtId="49" fontId="11" fillId="0" borderId="0" xfId="56" applyFont="1" applyBorder="1">
      <alignment horizontal="left" vertical="center" wrapText="1"/>
    </xf>
    <xf numFmtId="49" fontId="12" fillId="0" borderId="0" xfId="56" applyFont="1" applyBorder="1" applyAlignment="1">
      <alignment horizontal="center" vertical="center" wrapText="1"/>
    </xf>
    <xf numFmtId="49" fontId="11" fillId="0" borderId="7" xfId="56" applyFont="1" applyAlignment="1">
      <alignment horizontal="center" vertical="center" wrapText="1"/>
    </xf>
    <xf numFmtId="49" fontId="11" fillId="0" borderId="7" xfId="56" applyFont="1">
      <alignment horizontal="left" vertical="center" wrapText="1"/>
    </xf>
    <xf numFmtId="49" fontId="11" fillId="0" borderId="7" xfId="56" applyFont="1" applyAlignment="1">
      <alignment horizontal="left" vertical="center" wrapText="1"/>
    </xf>
    <xf numFmtId="49" fontId="11" fillId="0" borderId="0" xfId="56" applyFont="1" applyBorder="1" applyAlignment="1">
      <alignment horizontal="right" vertical="center" wrapText="1"/>
    </xf>
    <xf numFmtId="49" fontId="11" fillId="0" borderId="0" xfId="0" applyNumberFormat="1" applyFont="1" applyBorder="1" applyAlignment="1">
      <alignment horizontal="right" vertical="center" wrapText="1"/>
    </xf>
    <xf numFmtId="49" fontId="11" fillId="0" borderId="0" xfId="0" applyNumberFormat="1" applyFont="1" applyBorder="1" applyAlignment="1">
      <alignment horizontal="left" vertical="center" wrapText="1"/>
    </xf>
    <xf numFmtId="49" fontId="11" fillId="0" borderId="0" xfId="0" applyNumberFormat="1" applyFont="1" applyBorder="1" applyAlignment="1">
      <alignment horizontal="center" vertical="center" wrapText="1"/>
    </xf>
    <xf numFmtId="49" fontId="11" fillId="0" borderId="7" xfId="0" applyNumberFormat="1" applyFont="1" applyBorder="1" applyAlignment="1">
      <alignment horizontal="center" vertical="center" wrapText="1"/>
    </xf>
    <xf numFmtId="49" fontId="4" fillId="0" borderId="7" xfId="56" applyFont="1">
      <alignment horizontal="left" vertical="center" wrapText="1"/>
    </xf>
    <xf numFmtId="49" fontId="4" fillId="0" borderId="7" xfId="56" applyFont="1" applyAlignment="1">
      <alignment horizontal="center" vertical="center" wrapText="1"/>
    </xf>
    <xf numFmtId="176" fontId="4" fillId="0" borderId="7" xfId="50" applyFont="1">
      <alignment horizontal="right" vertical="center"/>
    </xf>
    <xf numFmtId="0" fontId="13" fillId="0" borderId="0" xfId="0" applyBorder="1">
      <alignment vertical="top"/>
    </xf>
    <xf numFmtId="0" fontId="12" fillId="0" borderId="0" xfId="0" applyFont="1" applyBorder="1" applyAlignment="1">
      <alignment horizontal="center" vertical="center"/>
    </xf>
    <xf numFmtId="0" fontId="13" fillId="0" borderId="7" xfId="0" applyBorder="1" applyAlignment="1">
      <alignment horizontal="center" vertical="center" wrapText="1"/>
    </xf>
    <xf numFmtId="0" fontId="13" fillId="0" borderId="7" xfId="0" applyBorder="1" applyAlignment="1">
      <alignment horizontal="center" vertical="center"/>
    </xf>
    <xf numFmtId="0" fontId="13" fillId="0" borderId="0" xfId="0" applyBorder="1" applyAlignment="1">
      <alignment horizontal="right" vertical="center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right" wrapText="1"/>
    </xf>
    <xf numFmtId="0" fontId="14" fillId="0" borderId="0" xfId="0" applyFont="1" applyBorder="1" applyAlignment="1">
      <alignment horizontal="center" vertical="center" wrapText="1"/>
    </xf>
    <xf numFmtId="0" fontId="5" fillId="0" borderId="0" xfId="0" applyBorder="1" applyAlignment="1">
      <alignment horizontal="left" wrapText="1"/>
    </xf>
    <xf numFmtId="0" fontId="15" fillId="0" borderId="7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4" fontId="15" fillId="0" borderId="7" xfId="0" applyNumberFormat="1" applyFont="1" applyBorder="1" applyAlignment="1">
      <alignment vertical="center"/>
    </xf>
    <xf numFmtId="4" fontId="15" fillId="0" borderId="2" xfId="0" applyNumberFormat="1" applyFont="1" applyBorder="1" applyAlignment="1">
      <alignment vertical="center"/>
    </xf>
    <xf numFmtId="49" fontId="12" fillId="0" borderId="0" xfId="0" applyNumberFormat="1" applyFont="1" applyBorder="1" applyAlignment="1">
      <alignment horizontal="center" vertical="center" wrapText="1"/>
    </xf>
    <xf numFmtId="49" fontId="13" fillId="0" borderId="0" xfId="0" applyNumberFormat="1" applyBorder="1" applyAlignment="1">
      <alignment horizontal="left" vertical="center" wrapText="1"/>
    </xf>
    <xf numFmtId="49" fontId="16" fillId="0" borderId="7" xfId="56" applyFont="1" applyAlignment="1">
      <alignment horizontal="center" vertical="center" wrapText="1"/>
    </xf>
    <xf numFmtId="49" fontId="16" fillId="0" borderId="7" xfId="56" applyFont="1">
      <alignment horizontal="left" vertical="center" wrapText="1"/>
    </xf>
    <xf numFmtId="176" fontId="16" fillId="0" borderId="7" xfId="50" applyFont="1">
      <alignment horizontal="right" vertical="center"/>
    </xf>
    <xf numFmtId="49" fontId="16" fillId="0" borderId="7" xfId="56" applyFont="1" applyAlignment="1">
      <alignment horizontal="left" vertical="center" wrapText="1" indent="1"/>
    </xf>
    <xf numFmtId="49" fontId="16" fillId="0" borderId="7" xfId="56" applyFont="1" applyAlignment="1">
      <alignment horizontal="left" vertical="center" wrapText="1" indent="2"/>
    </xf>
    <xf numFmtId="0" fontId="17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5" fillId="0" borderId="7" xfId="0" applyBorder="1" applyAlignment="1">
      <alignment horizontal="left" vertical="center"/>
    </xf>
    <xf numFmtId="0" fontId="5" fillId="0" borderId="7" xfId="0" applyBorder="1" applyAlignment="1" applyProtection="1">
      <alignment vertical="center"/>
      <protection locked="0"/>
    </xf>
    <xf numFmtId="0" fontId="2" fillId="0" borderId="6" xfId="0" applyFont="1" applyBorder="1" applyAlignment="1">
      <alignment vertical="center"/>
    </xf>
    <xf numFmtId="176" fontId="1" fillId="0" borderId="7" xfId="0" applyNumberFormat="1" applyFont="1" applyBorder="1" applyAlignment="1" applyProtection="1">
      <alignment horizontal="right" vertical="center"/>
      <protection locked="0"/>
    </xf>
    <xf numFmtId="0" fontId="19" fillId="0" borderId="7" xfId="0" applyFont="1" applyBorder="1" applyAlignment="1">
      <alignment horizontal="center" vertical="center"/>
    </xf>
    <xf numFmtId="0" fontId="4" fillId="0" borderId="0" xfId="56" applyNumberFormat="1" applyFont="1" applyBorder="1" applyAlignment="1">
      <alignment horizontal="left" vertical="center"/>
    </xf>
    <xf numFmtId="0" fontId="3" fillId="0" borderId="0" xfId="56" applyNumberFormat="1" applyFont="1" applyBorder="1" applyAlignment="1">
      <alignment horizontal="center" vertical="center"/>
    </xf>
    <xf numFmtId="0" fontId="4" fillId="0" borderId="7" xfId="56" applyNumberFormat="1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7" xfId="56" applyNumberFormat="1" applyFont="1">
      <alignment horizontal="left" vertical="center" wrapText="1"/>
    </xf>
    <xf numFmtId="0" fontId="4" fillId="0" borderId="7" xfId="56" applyNumberFormat="1" applyFont="1" applyAlignment="1">
      <alignment horizontal="left" vertical="center" wrapText="1" indent="1"/>
    </xf>
    <xf numFmtId="0" fontId="4" fillId="0" borderId="7" xfId="56" applyNumberFormat="1" applyFont="1" applyAlignment="1">
      <alignment horizontal="left" vertical="center" wrapText="1" indent="2"/>
    </xf>
    <xf numFmtId="0" fontId="5" fillId="0" borderId="0" xfId="0" applyBorder="1" applyAlignment="1">
      <alignment vertical="center"/>
    </xf>
    <xf numFmtId="0" fontId="1" fillId="0" borderId="7" xfId="0" applyFont="1" applyBorder="1" applyAlignment="1">
      <alignment vertical="center" wrapText="1"/>
    </xf>
    <xf numFmtId="0" fontId="5" fillId="0" borderId="4" xfId="0" applyBorder="1" applyAlignment="1">
      <alignment vertical="center"/>
    </xf>
    <xf numFmtId="0" fontId="2" fillId="0" borderId="0" xfId="0" applyFont="1" applyAlignment="1">
      <alignment horizontal="center" vertical="center"/>
    </xf>
    <xf numFmtId="49" fontId="4" fillId="0" borderId="0" xfId="56" applyFont="1" applyBorder="1">
      <alignment horizontal="left" vertical="center" wrapText="1"/>
    </xf>
    <xf numFmtId="49" fontId="4" fillId="0" borderId="0" xfId="56" applyFont="1" applyBorder="1" applyAlignment="1">
      <alignment horizontal="right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4" fillId="0" borderId="12" xfId="56" applyFont="1" applyBorder="1">
      <alignment horizontal="left" vertical="center" wrapText="1"/>
    </xf>
    <xf numFmtId="49" fontId="4" fillId="0" borderId="12" xfId="56" applyFont="1" applyBorder="1" applyAlignment="1">
      <alignment horizontal="center" vertical="center" wrapText="1"/>
    </xf>
    <xf numFmtId="49" fontId="4" fillId="0" borderId="12" xfId="56" applyFont="1" applyBorder="1" applyAlignment="1">
      <alignment horizontal="right" vertical="center" wrapTex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umberStyle" xfId="49"/>
    <cellStyle name="MoneyStyle" xfId="50"/>
    <cellStyle name="TimeStyle" xfId="51"/>
    <cellStyle name="DateTimeStyle" xfId="52"/>
    <cellStyle name="PercentStyle" xfId="53"/>
    <cellStyle name="IntegralNumberStyle" xfId="54"/>
    <cellStyle name="DateStyle" xfId="55"/>
    <cellStyle name="TextStyle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6"/>
  <sheetViews>
    <sheetView showZeros="0" tabSelected="1" workbookViewId="0">
      <selection activeCell="A2" sqref="A2:D2"/>
    </sheetView>
  </sheetViews>
  <sheetFormatPr defaultColWidth="10.2777777777778" defaultRowHeight="15" customHeight="1" outlineLevelCol="3"/>
  <cols>
    <col min="1" max="1" width="27.7777777777778" customWidth="1"/>
    <col min="2" max="2" width="16.4444444444444" customWidth="1"/>
    <col min="3" max="3" width="33.2777777777778" customWidth="1"/>
    <col min="4" max="4" width="16.4444444444444" customWidth="1"/>
  </cols>
  <sheetData>
    <row r="1" ht="18.75" customHeight="1" spans="1:4">
      <c r="A1" s="162"/>
      <c r="B1" s="162"/>
      <c r="C1" s="162"/>
      <c r="D1" s="163" t="s">
        <v>0</v>
      </c>
    </row>
    <row r="2" ht="42" customHeight="1" spans="1:4">
      <c r="A2" s="164" t="str">
        <f>"2025"&amp;"年部门财务收支预算总表"</f>
        <v>2025年部门财务收支预算总表</v>
      </c>
      <c r="B2" s="164"/>
      <c r="C2" s="164"/>
      <c r="D2" s="164"/>
    </row>
    <row r="3" ht="18.75" customHeight="1" spans="1:4">
      <c r="A3" s="165" t="str">
        <f>"单位名称："&amp;"德宏傣族景颇族自治州人民医院"</f>
        <v>单位名称：德宏傣族景颇族自治州人民医院</v>
      </c>
      <c r="B3" s="165"/>
      <c r="C3" s="166"/>
      <c r="D3" s="167" t="s">
        <v>1</v>
      </c>
    </row>
    <row r="4" ht="18.75" customHeight="1" spans="1:4">
      <c r="A4" s="121" t="s">
        <v>2</v>
      </c>
      <c r="B4" s="121"/>
      <c r="C4" s="121" t="s">
        <v>3</v>
      </c>
      <c r="D4" s="121"/>
    </row>
    <row r="5" ht="18.75" customHeight="1" spans="1:4">
      <c r="A5" s="121" t="s">
        <v>4</v>
      </c>
      <c r="B5" s="121" t="s">
        <v>5</v>
      </c>
      <c r="C5" s="121" t="s">
        <v>6</v>
      </c>
      <c r="D5" s="121" t="s">
        <v>5</v>
      </c>
    </row>
    <row r="6" ht="18.75" customHeight="1" spans="1:4">
      <c r="A6" s="120" t="s">
        <v>7</v>
      </c>
      <c r="B6" s="122">
        <v>54047582.87</v>
      </c>
      <c r="C6" s="120" t="str">
        <f>"一"&amp;"、"&amp;"社会保障和就业支出"</f>
        <v>一、社会保障和就业支出</v>
      </c>
      <c r="D6" s="122">
        <v>22967100.39</v>
      </c>
    </row>
    <row r="7" ht="18.75" customHeight="1" spans="1:4">
      <c r="A7" s="120" t="s">
        <v>8</v>
      </c>
      <c r="B7" s="122"/>
      <c r="C7" s="120" t="str">
        <f>"二"&amp;"、"&amp;"卫生健康支出"</f>
        <v>二、卫生健康支出</v>
      </c>
      <c r="D7" s="122">
        <v>1103261893.36</v>
      </c>
    </row>
    <row r="8" ht="18.75" customHeight="1" spans="1:4">
      <c r="A8" s="120" t="s">
        <v>9</v>
      </c>
      <c r="B8" s="122"/>
      <c r="C8" s="120" t="str">
        <f>"三"&amp;"、"&amp;"住房保障支出"</f>
        <v>三、住房保障支出</v>
      </c>
      <c r="D8" s="122">
        <v>15000000</v>
      </c>
    </row>
    <row r="9" ht="18.75" customHeight="1" spans="1:4">
      <c r="A9" s="120" t="s">
        <v>10</v>
      </c>
      <c r="B9" s="122"/>
      <c r="C9" s="120" t="str">
        <f>"四"&amp;"、"&amp;"债务付息支出"</f>
        <v>四、债务付息支出</v>
      </c>
      <c r="D9" s="122">
        <v>43278589.12</v>
      </c>
    </row>
    <row r="10" ht="18.75" customHeight="1" spans="1:4">
      <c r="A10" s="120" t="s">
        <v>11</v>
      </c>
      <c r="B10" s="122">
        <v>1130460000</v>
      </c>
      <c r="C10" s="120"/>
      <c r="D10" s="122"/>
    </row>
    <row r="11" ht="18.75" customHeight="1" spans="1:4">
      <c r="A11" s="120" t="s">
        <v>12</v>
      </c>
      <c r="B11" s="122">
        <v>1100000000</v>
      </c>
      <c r="C11" s="120"/>
      <c r="D11" s="122"/>
    </row>
    <row r="12" ht="18.75" customHeight="1" spans="1:4">
      <c r="A12" s="120" t="s">
        <v>13</v>
      </c>
      <c r="B12" s="122">
        <v>17460000</v>
      </c>
      <c r="C12" s="120"/>
      <c r="D12" s="122"/>
    </row>
    <row r="13" ht="18.75" customHeight="1" spans="1:4">
      <c r="A13" s="120" t="s">
        <v>14</v>
      </c>
      <c r="B13" s="122"/>
      <c r="C13" s="120"/>
      <c r="D13" s="122"/>
    </row>
    <row r="14" ht="18.75" customHeight="1" spans="1:4">
      <c r="A14" s="120" t="s">
        <v>15</v>
      </c>
      <c r="B14" s="122"/>
      <c r="C14" s="120"/>
      <c r="D14" s="122"/>
    </row>
    <row r="15" ht="18.75" customHeight="1" spans="1:4">
      <c r="A15" s="120" t="s">
        <v>16</v>
      </c>
      <c r="B15" s="122">
        <v>13000000</v>
      </c>
      <c r="C15" s="120"/>
      <c r="D15" s="122"/>
    </row>
    <row r="16" ht="18.75" hidden="1" customHeight="1" spans="1:4">
      <c r="A16" s="120"/>
      <c r="B16" s="122"/>
      <c r="C16" s="120"/>
      <c r="D16" s="122"/>
    </row>
    <row r="17" ht="18.75" hidden="1" customHeight="1" spans="1:4">
      <c r="A17" s="120"/>
      <c r="B17" s="122"/>
      <c r="C17" s="120"/>
      <c r="D17" s="122"/>
    </row>
    <row r="18" ht="18.75" hidden="1" customHeight="1" spans="1:4">
      <c r="A18" s="120"/>
      <c r="B18" s="122"/>
      <c r="C18" s="120"/>
      <c r="D18" s="122"/>
    </row>
    <row r="19" ht="18.75" hidden="1" customHeight="1" spans="1:4">
      <c r="A19" s="120"/>
      <c r="B19" s="122"/>
      <c r="C19" s="120"/>
      <c r="D19" s="122"/>
    </row>
    <row r="20" ht="18.75" hidden="1" customHeight="1" spans="1:4">
      <c r="A20" s="120"/>
      <c r="B20" s="122"/>
      <c r="C20" s="120"/>
      <c r="D20" s="122"/>
    </row>
    <row r="21" ht="18.75" hidden="1" customHeight="1" spans="1:4">
      <c r="A21" s="120"/>
      <c r="B21" s="122"/>
      <c r="C21" s="120"/>
      <c r="D21" s="122"/>
    </row>
    <row r="22" ht="18.75" hidden="1" customHeight="1" spans="1:4">
      <c r="A22" s="120"/>
      <c r="B22" s="122"/>
      <c r="C22" s="120"/>
      <c r="D22" s="122"/>
    </row>
    <row r="23" ht="18.75" hidden="1" customHeight="1" spans="1:4">
      <c r="A23" s="120"/>
      <c r="B23" s="122"/>
      <c r="C23" s="120"/>
      <c r="D23" s="122"/>
    </row>
    <row r="24" ht="18.75" hidden="1" customHeight="1" spans="1:4">
      <c r="A24" s="120"/>
      <c r="B24" s="122"/>
      <c r="C24" s="120"/>
      <c r="D24" s="122"/>
    </row>
    <row r="25" ht="18.75" hidden="1" customHeight="1" spans="1:4">
      <c r="A25" s="120"/>
      <c r="B25" s="122"/>
      <c r="C25" s="120"/>
      <c r="D25" s="122"/>
    </row>
    <row r="26" ht="18.75" hidden="1" customHeight="1" spans="1:4">
      <c r="A26" s="120"/>
      <c r="B26" s="122"/>
      <c r="C26" s="120"/>
      <c r="D26" s="122"/>
    </row>
    <row r="27" ht="18.75" hidden="1" customHeight="1" spans="1:4">
      <c r="A27" s="120"/>
      <c r="B27" s="122"/>
      <c r="C27" s="120"/>
      <c r="D27" s="122"/>
    </row>
    <row r="28" ht="18.75" hidden="1" customHeight="1" spans="1:4">
      <c r="A28" s="120"/>
      <c r="B28" s="122"/>
      <c r="C28" s="120"/>
      <c r="D28" s="122"/>
    </row>
    <row r="29" ht="18.75" hidden="1" customHeight="1" spans="1:4">
      <c r="A29" s="120"/>
      <c r="B29" s="122"/>
      <c r="C29" s="120"/>
      <c r="D29" s="122"/>
    </row>
    <row r="30" ht="18.75" hidden="1" customHeight="1" spans="1:4">
      <c r="A30" s="120"/>
      <c r="B30" s="122"/>
      <c r="C30" s="120"/>
      <c r="D30" s="122"/>
    </row>
    <row r="31" ht="18.75" customHeight="1" spans="1:4">
      <c r="A31" s="120"/>
      <c r="B31" s="122"/>
      <c r="C31" s="120"/>
      <c r="D31" s="122"/>
    </row>
    <row r="32" ht="18.75" customHeight="1" spans="1:4">
      <c r="A32" s="120" t="s">
        <v>17</v>
      </c>
      <c r="B32" s="122">
        <v>1184507582.87</v>
      </c>
      <c r="C32" s="120" t="s">
        <v>18</v>
      </c>
      <c r="D32" s="122">
        <v>1184507582.87</v>
      </c>
    </row>
    <row r="33" ht="18.75" customHeight="1" spans="1:4">
      <c r="A33" s="120" t="s">
        <v>19</v>
      </c>
      <c r="B33" s="122"/>
      <c r="C33" s="120" t="s">
        <v>20</v>
      </c>
      <c r="D33" s="122"/>
    </row>
    <row r="34" ht="18.75" customHeight="1" spans="1:4">
      <c r="A34" s="120" t="s">
        <v>21</v>
      </c>
      <c r="B34" s="122"/>
      <c r="C34" s="120" t="s">
        <v>21</v>
      </c>
      <c r="D34" s="122"/>
    </row>
    <row r="35" ht="18.75" customHeight="1" spans="1:4">
      <c r="A35" s="120" t="s">
        <v>22</v>
      </c>
      <c r="B35" s="122"/>
      <c r="C35" s="120" t="s">
        <v>23</v>
      </c>
      <c r="D35" s="122"/>
    </row>
    <row r="36" ht="18.75" customHeight="1" spans="1:4">
      <c r="A36" s="120" t="s">
        <v>24</v>
      </c>
      <c r="B36" s="122">
        <v>1184507582.87</v>
      </c>
      <c r="C36" s="120" t="s">
        <v>25</v>
      </c>
      <c r="D36" s="122">
        <v>1184507582.87</v>
      </c>
    </row>
  </sheetData>
  <mergeCells count="4">
    <mergeCell ref="A2:D2"/>
    <mergeCell ref="A3:B3"/>
    <mergeCell ref="A4:B4"/>
    <mergeCell ref="C4:D4"/>
  </mergeCells>
  <printOptions horizontalCentered="1"/>
  <pageMargins left="0.590277777777778" right="0.590277777777778" top="0.984027777777778" bottom="0.590277777777778" header="0.5" footer="0.5"/>
  <pageSetup paperSize="9" fitToHeight="0" orientation="landscape" blackAndWhite="1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S9"/>
  <sheetViews>
    <sheetView showZeros="0" workbookViewId="0">
      <selection activeCell="A2" sqref="A2:S2"/>
    </sheetView>
  </sheetViews>
  <sheetFormatPr defaultColWidth="9.13888888888889" defaultRowHeight="12" customHeight="1"/>
  <cols>
    <col min="1" max="1" width="7.62962962962963" customWidth="1"/>
    <col min="2" max="2" width="11.2037037037037" customWidth="1"/>
    <col min="3" max="4" width="16.4444444444444" customWidth="1"/>
    <col min="5" max="5" width="13.2037037037037" customWidth="1"/>
    <col min="6" max="6" width="8.47222222222222" customWidth="1"/>
    <col min="7" max="7" width="5.34259259259259" customWidth="1"/>
    <col min="8" max="8" width="8.47222222222222" customWidth="1"/>
    <col min="9" max="10" width="16.4444444444444" customWidth="1"/>
    <col min="11" max="11" width="12.8888888888889" customWidth="1"/>
    <col min="12" max="12" width="11.9166666666667" customWidth="1"/>
    <col min="13" max="13" width="9.2037037037037" customWidth="1"/>
    <col min="14" max="14" width="13.4444444444444" customWidth="1"/>
    <col min="15" max="15" width="4.47222222222222" customWidth="1"/>
    <col min="16" max="19" width="4.91666666666667" customWidth="1"/>
  </cols>
  <sheetData>
    <row r="1" ht="16.5" customHeight="1" spans="1:17">
      <c r="A1" s="158"/>
      <c r="B1" s="1"/>
      <c r="C1" s="1"/>
      <c r="D1" s="1"/>
      <c r="E1" s="1"/>
      <c r="F1" s="1"/>
      <c r="G1" s="1"/>
      <c r="H1" s="1"/>
      <c r="I1" s="74"/>
      <c r="J1" s="1"/>
      <c r="K1" s="1"/>
      <c r="L1" s="1"/>
      <c r="M1" s="1"/>
      <c r="N1" s="1"/>
      <c r="O1" s="1"/>
      <c r="P1" s="79" t="s">
        <v>26</v>
      </c>
      <c r="Q1" s="79" t="s">
        <v>26</v>
      </c>
    </row>
    <row r="2" ht="36.75" customHeight="1" spans="1:19">
      <c r="A2" s="28" t="str">
        <f>"2025"&amp;"年部门收入预算表"</f>
        <v>2025年部门收入预算表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</row>
    <row r="3" ht="18" customHeight="1" spans="1:17">
      <c r="A3" s="30" t="str">
        <f>"单位名称："&amp;"德宏傣族景颇族自治州人民医院"</f>
        <v>单位名称：德宏傣族景颇族自治州人民医院</v>
      </c>
      <c r="B3" s="30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79" t="s">
        <v>27</v>
      </c>
      <c r="Q3" s="79"/>
    </row>
    <row r="4" ht="21" customHeight="1" spans="1:19">
      <c r="A4" s="11" t="s">
        <v>28</v>
      </c>
      <c r="B4" s="11" t="s">
        <v>29</v>
      </c>
      <c r="C4" s="11" t="s">
        <v>30</v>
      </c>
      <c r="D4" s="45" t="s">
        <v>31</v>
      </c>
      <c r="E4" s="46"/>
      <c r="F4" s="46"/>
      <c r="G4" s="46"/>
      <c r="H4" s="46"/>
      <c r="I4" s="13"/>
      <c r="J4" s="46"/>
      <c r="K4" s="46"/>
      <c r="L4" s="46"/>
      <c r="M4" s="46"/>
      <c r="N4" s="47"/>
      <c r="O4" s="45" t="s">
        <v>32</v>
      </c>
      <c r="P4" s="46"/>
      <c r="Q4" s="46"/>
      <c r="R4" s="46"/>
      <c r="S4" s="47"/>
    </row>
    <row r="5" ht="41.25" customHeight="1" spans="1:19">
      <c r="A5" s="16"/>
      <c r="B5" s="16"/>
      <c r="C5" s="16"/>
      <c r="D5" s="16" t="s">
        <v>33</v>
      </c>
      <c r="E5" s="16" t="s">
        <v>34</v>
      </c>
      <c r="F5" s="16" t="s">
        <v>35</v>
      </c>
      <c r="G5" s="16" t="s">
        <v>36</v>
      </c>
      <c r="H5" s="11" t="s">
        <v>37</v>
      </c>
      <c r="I5" s="161" t="s">
        <v>38</v>
      </c>
      <c r="J5" s="161"/>
      <c r="K5" s="161"/>
      <c r="L5" s="161"/>
      <c r="M5" s="161"/>
      <c r="N5" s="161"/>
      <c r="O5" s="11" t="s">
        <v>33</v>
      </c>
      <c r="P5" s="11" t="s">
        <v>34</v>
      </c>
      <c r="Q5" s="11" t="s">
        <v>35</v>
      </c>
      <c r="R5" s="11" t="s">
        <v>36</v>
      </c>
      <c r="S5" s="11" t="s">
        <v>39</v>
      </c>
    </row>
    <row r="6" ht="43.5" customHeight="1" spans="1:19">
      <c r="A6" s="69"/>
      <c r="B6" s="69"/>
      <c r="C6" s="69"/>
      <c r="D6" s="75"/>
      <c r="E6" s="75"/>
      <c r="F6" s="75"/>
      <c r="G6" s="69"/>
      <c r="H6" s="69"/>
      <c r="I6" s="34" t="s">
        <v>33</v>
      </c>
      <c r="J6" s="32" t="s">
        <v>40</v>
      </c>
      <c r="K6" s="32" t="s">
        <v>41</v>
      </c>
      <c r="L6" s="10" t="s">
        <v>42</v>
      </c>
      <c r="M6" s="10" t="s">
        <v>43</v>
      </c>
      <c r="N6" s="10" t="s">
        <v>44</v>
      </c>
      <c r="O6" s="75"/>
      <c r="P6" s="75"/>
      <c r="Q6" s="75"/>
      <c r="R6" s="75"/>
      <c r="S6" s="75"/>
    </row>
    <row r="7" ht="21" customHeight="1" spans="1:19">
      <c r="A7" s="34">
        <v>1</v>
      </c>
      <c r="B7" s="34">
        <v>2</v>
      </c>
      <c r="C7" s="34">
        <v>3</v>
      </c>
      <c r="D7" s="34">
        <v>4</v>
      </c>
      <c r="E7" s="34">
        <v>5</v>
      </c>
      <c r="F7" s="34">
        <v>6</v>
      </c>
      <c r="G7" s="34">
        <v>7</v>
      </c>
      <c r="H7" s="34">
        <v>8</v>
      </c>
      <c r="I7" s="34">
        <v>9</v>
      </c>
      <c r="J7" s="34">
        <v>10</v>
      </c>
      <c r="K7" s="34">
        <v>11</v>
      </c>
      <c r="L7" s="34">
        <v>12</v>
      </c>
      <c r="M7" s="34">
        <v>13</v>
      </c>
      <c r="N7" s="34">
        <v>14</v>
      </c>
      <c r="O7" s="34">
        <v>15</v>
      </c>
      <c r="P7" s="34">
        <v>16</v>
      </c>
      <c r="Q7" s="34">
        <v>17</v>
      </c>
      <c r="R7" s="34">
        <v>18</v>
      </c>
      <c r="S7" s="57">
        <v>19</v>
      </c>
    </row>
    <row r="8" ht="52.5" customHeight="1" spans="1:19">
      <c r="A8" s="159" t="s">
        <v>45</v>
      </c>
      <c r="B8" s="159" t="s">
        <v>46</v>
      </c>
      <c r="C8" s="23">
        <v>1184507582.87</v>
      </c>
      <c r="D8" s="23">
        <v>1184507582.87</v>
      </c>
      <c r="E8" s="23">
        <v>54047582.87</v>
      </c>
      <c r="F8" s="23"/>
      <c r="G8" s="23"/>
      <c r="H8" s="23"/>
      <c r="I8" s="23">
        <v>1130460000</v>
      </c>
      <c r="J8" s="23">
        <v>1100000000</v>
      </c>
      <c r="K8" s="23">
        <v>17460000</v>
      </c>
      <c r="L8" s="23"/>
      <c r="M8" s="23"/>
      <c r="N8" s="23">
        <v>13000000</v>
      </c>
      <c r="O8" s="23"/>
      <c r="P8" s="23"/>
      <c r="Q8" s="23"/>
      <c r="R8" s="23"/>
      <c r="S8" s="23"/>
    </row>
    <row r="9" ht="30" customHeight="1" spans="1:19">
      <c r="A9" s="12" t="s">
        <v>30</v>
      </c>
      <c r="B9" s="160"/>
      <c r="C9" s="149">
        <v>1184507582.87</v>
      </c>
      <c r="D9" s="149">
        <v>1184507582.87</v>
      </c>
      <c r="E9" s="149">
        <v>54047582.87</v>
      </c>
      <c r="F9" s="149"/>
      <c r="G9" s="149"/>
      <c r="H9" s="149"/>
      <c r="I9" s="149">
        <v>1130460000</v>
      </c>
      <c r="J9" s="149">
        <v>1100000000</v>
      </c>
      <c r="K9" s="149">
        <v>17460000</v>
      </c>
      <c r="L9" s="149"/>
      <c r="M9" s="149"/>
      <c r="N9" s="149">
        <v>13000000</v>
      </c>
      <c r="O9" s="149"/>
      <c r="P9" s="149"/>
      <c r="Q9" s="149"/>
      <c r="R9" s="149"/>
      <c r="S9" s="149"/>
    </row>
  </sheetData>
  <mergeCells count="21">
    <mergeCell ref="P1:S1"/>
    <mergeCell ref="A2:S2"/>
    <mergeCell ref="A3:G3"/>
    <mergeCell ref="P3:S3"/>
    <mergeCell ref="D4:N4"/>
    <mergeCell ref="O4:S4"/>
    <mergeCell ref="I5:N5"/>
    <mergeCell ref="A9:B9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</mergeCells>
  <printOptions horizontalCentered="1"/>
  <pageMargins left="0.590277777777778" right="0.590277777777778" top="0.984027777777778" bottom="0.590277777777778" header="0.5" footer="0.5"/>
  <pageSetup paperSize="9" scale="69" fitToHeight="0" orientation="landscape" blackAndWhite="1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O31"/>
  <sheetViews>
    <sheetView showZeros="0" workbookViewId="0">
      <selection activeCell="A2" sqref="A2:O2"/>
    </sheetView>
  </sheetViews>
  <sheetFormatPr defaultColWidth="8.86111111111111" defaultRowHeight="15" customHeight="1"/>
  <cols>
    <col min="1" max="1" width="11.3333333333333" customWidth="1"/>
    <col min="2" max="2" width="29.2222222222222" customWidth="1"/>
    <col min="3" max="3" width="16.4444444444444" customWidth="1"/>
    <col min="4" max="5" width="13.4444444444444" customWidth="1"/>
    <col min="6" max="6" width="12.4444444444444" customWidth="1"/>
    <col min="7" max="7" width="5.88888888888889" customWidth="1"/>
    <col min="8" max="8" width="4.34259259259259" customWidth="1"/>
    <col min="9" max="9" width="4" customWidth="1"/>
    <col min="10" max="11" width="16.4444444444444" customWidth="1"/>
    <col min="12" max="12" width="13.4444444444444" customWidth="1"/>
    <col min="13" max="13" width="7.11111111111111" customWidth="1"/>
    <col min="14" max="14" width="5.76851851851852" customWidth="1"/>
    <col min="15" max="15" width="13.4444444444444" customWidth="1"/>
  </cols>
  <sheetData>
    <row r="1" ht="18.75" customHeight="1" spans="1:15">
      <c r="A1" s="151"/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41" t="s">
        <v>47</v>
      </c>
      <c r="O1" s="41"/>
    </row>
    <row r="2" ht="36" customHeight="1" spans="1:15">
      <c r="A2" s="152" t="str">
        <f>"2025"&amp;"年部门支出预算表"</f>
        <v>2025年部门支出预算表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</row>
    <row r="3" ht="18.75" customHeight="1" spans="1:15">
      <c r="A3" s="30" t="str">
        <f>"单位名称："&amp;"德宏傣族景颇族自治州人民医院"</f>
        <v>单位名称：德宏傣族景颇族自治州人民医院</v>
      </c>
      <c r="B3" s="30"/>
      <c r="C3" s="30"/>
      <c r="D3" s="30"/>
      <c r="E3" s="30"/>
      <c r="F3" s="30"/>
      <c r="G3" s="151"/>
      <c r="H3" s="151"/>
      <c r="I3" s="151"/>
      <c r="J3" s="151"/>
      <c r="K3" s="151"/>
      <c r="L3" s="151"/>
      <c r="M3" s="151"/>
      <c r="N3" s="41" t="s">
        <v>1</v>
      </c>
      <c r="O3" s="41"/>
    </row>
    <row r="4" ht="31.5" customHeight="1" spans="1:15">
      <c r="A4" s="153" t="s">
        <v>48</v>
      </c>
      <c r="B4" s="153" t="s">
        <v>49</v>
      </c>
      <c r="C4" s="153" t="s">
        <v>30</v>
      </c>
      <c r="D4" s="153" t="s">
        <v>34</v>
      </c>
      <c r="E4" s="153"/>
      <c r="F4" s="153"/>
      <c r="G4" s="153" t="s">
        <v>35</v>
      </c>
      <c r="H4" s="153" t="s">
        <v>36</v>
      </c>
      <c r="I4" s="153" t="s">
        <v>50</v>
      </c>
      <c r="J4" s="153" t="s">
        <v>51</v>
      </c>
      <c r="K4" s="153"/>
      <c r="L4" s="153"/>
      <c r="M4" s="153"/>
      <c r="N4" s="153"/>
      <c r="O4" s="153"/>
    </row>
    <row r="5" ht="37.3" customHeight="1" spans="1:15">
      <c r="A5" s="153"/>
      <c r="B5" s="153"/>
      <c r="C5" s="153"/>
      <c r="D5" s="153" t="s">
        <v>33</v>
      </c>
      <c r="E5" s="153" t="s">
        <v>52</v>
      </c>
      <c r="F5" s="153" t="s">
        <v>53</v>
      </c>
      <c r="G5" s="153"/>
      <c r="H5" s="153"/>
      <c r="I5" s="153"/>
      <c r="J5" s="153" t="s">
        <v>33</v>
      </c>
      <c r="K5" s="153" t="s">
        <v>54</v>
      </c>
      <c r="L5" s="153" t="s">
        <v>55</v>
      </c>
      <c r="M5" s="153" t="s">
        <v>56</v>
      </c>
      <c r="N5" s="153" t="s">
        <v>57</v>
      </c>
      <c r="O5" s="153" t="s">
        <v>58</v>
      </c>
    </row>
    <row r="6" ht="18.75" customHeight="1" spans="1:15">
      <c r="A6" s="154" t="s">
        <v>59</v>
      </c>
      <c r="B6" s="154" t="s">
        <v>60</v>
      </c>
      <c r="C6" s="154" t="s">
        <v>61</v>
      </c>
      <c r="D6" s="154" t="s">
        <v>62</v>
      </c>
      <c r="E6" s="154" t="s">
        <v>63</v>
      </c>
      <c r="F6" s="154" t="s">
        <v>64</v>
      </c>
      <c r="G6" s="154" t="s">
        <v>65</v>
      </c>
      <c r="H6" s="154" t="s">
        <v>66</v>
      </c>
      <c r="I6" s="154" t="s">
        <v>67</v>
      </c>
      <c r="J6" s="154" t="s">
        <v>68</v>
      </c>
      <c r="K6" s="154" t="s">
        <v>69</v>
      </c>
      <c r="L6" s="154" t="s">
        <v>70</v>
      </c>
      <c r="M6" s="154" t="s">
        <v>71</v>
      </c>
      <c r="N6" s="154" t="s">
        <v>72</v>
      </c>
      <c r="O6" s="154" t="s">
        <v>73</v>
      </c>
    </row>
    <row r="7" ht="14.4" spans="1:15">
      <c r="A7" s="155" t="s">
        <v>74</v>
      </c>
      <c r="B7" s="155" t="s">
        <v>75</v>
      </c>
      <c r="C7" s="122">
        <v>22967100.39</v>
      </c>
      <c r="D7" s="122">
        <v>1047036.05</v>
      </c>
      <c r="E7" s="122">
        <v>1047036.05</v>
      </c>
      <c r="F7" s="122"/>
      <c r="G7" s="122"/>
      <c r="H7" s="122"/>
      <c r="I7" s="122"/>
      <c r="J7" s="122">
        <v>21920064.34</v>
      </c>
      <c r="K7" s="122">
        <v>21920064.34</v>
      </c>
      <c r="L7" s="122"/>
      <c r="M7" s="122"/>
      <c r="N7" s="122"/>
      <c r="O7" s="122"/>
    </row>
    <row r="8" ht="14.4" spans="1:15">
      <c r="A8" s="156" t="s">
        <v>76</v>
      </c>
      <c r="B8" s="156" t="s">
        <v>77</v>
      </c>
      <c r="C8" s="122">
        <v>22286064.34</v>
      </c>
      <c r="D8" s="122">
        <v>366000</v>
      </c>
      <c r="E8" s="122">
        <v>366000</v>
      </c>
      <c r="F8" s="122"/>
      <c r="G8" s="122"/>
      <c r="H8" s="122"/>
      <c r="I8" s="122"/>
      <c r="J8" s="122">
        <v>21920064.34</v>
      </c>
      <c r="K8" s="122">
        <v>21920064.34</v>
      </c>
      <c r="L8" s="122"/>
      <c r="M8" s="122"/>
      <c r="N8" s="122"/>
      <c r="O8" s="122"/>
    </row>
    <row r="9" ht="14.4" spans="1:15">
      <c r="A9" s="157" t="s">
        <v>78</v>
      </c>
      <c r="B9" s="157" t="s">
        <v>79</v>
      </c>
      <c r="C9" s="122">
        <v>366000</v>
      </c>
      <c r="D9" s="122">
        <v>366000</v>
      </c>
      <c r="E9" s="122">
        <v>366000</v>
      </c>
      <c r="F9" s="122"/>
      <c r="G9" s="122"/>
      <c r="H9" s="122"/>
      <c r="I9" s="122"/>
      <c r="J9" s="122"/>
      <c r="K9" s="122"/>
      <c r="L9" s="122"/>
      <c r="M9" s="122"/>
      <c r="N9" s="122"/>
      <c r="O9" s="122"/>
    </row>
    <row r="10" ht="14.4" spans="1:15">
      <c r="A10" s="157" t="s">
        <v>80</v>
      </c>
      <c r="B10" s="157" t="s">
        <v>81</v>
      </c>
      <c r="C10" s="122">
        <v>21920064.34</v>
      </c>
      <c r="D10" s="122"/>
      <c r="E10" s="122"/>
      <c r="F10" s="122"/>
      <c r="G10" s="122"/>
      <c r="H10" s="122"/>
      <c r="I10" s="122"/>
      <c r="J10" s="122">
        <v>21920064.34</v>
      </c>
      <c r="K10" s="122">
        <v>21920064.34</v>
      </c>
      <c r="L10" s="122"/>
      <c r="M10" s="122"/>
      <c r="N10" s="122"/>
      <c r="O10" s="122"/>
    </row>
    <row r="11" ht="14.4" spans="1:15">
      <c r="A11" s="156" t="s">
        <v>82</v>
      </c>
      <c r="B11" s="156" t="s">
        <v>83</v>
      </c>
      <c r="C11" s="122">
        <v>681036.05</v>
      </c>
      <c r="D11" s="122">
        <v>681036.05</v>
      </c>
      <c r="E11" s="122">
        <v>681036.05</v>
      </c>
      <c r="F11" s="122"/>
      <c r="G11" s="122"/>
      <c r="H11" s="122"/>
      <c r="I11" s="122"/>
      <c r="J11" s="122"/>
      <c r="K11" s="122"/>
      <c r="L11" s="122"/>
      <c r="M11" s="122"/>
      <c r="N11" s="122"/>
      <c r="O11" s="122"/>
    </row>
    <row r="12" ht="14.4" spans="1:15">
      <c r="A12" s="157" t="s">
        <v>84</v>
      </c>
      <c r="B12" s="157" t="s">
        <v>83</v>
      </c>
      <c r="C12" s="122">
        <v>681036.05</v>
      </c>
      <c r="D12" s="122">
        <v>681036.05</v>
      </c>
      <c r="E12" s="122">
        <v>681036.05</v>
      </c>
      <c r="F12" s="122"/>
      <c r="G12" s="122"/>
      <c r="H12" s="122"/>
      <c r="I12" s="122"/>
      <c r="J12" s="122"/>
      <c r="K12" s="122"/>
      <c r="L12" s="122"/>
      <c r="M12" s="122"/>
      <c r="N12" s="122"/>
      <c r="O12" s="122"/>
    </row>
    <row r="13" ht="14.4" spans="1:15">
      <c r="A13" s="155" t="s">
        <v>85</v>
      </c>
      <c r="B13" s="155" t="s">
        <v>86</v>
      </c>
      <c r="C13" s="122">
        <v>1103261893.36</v>
      </c>
      <c r="D13" s="122">
        <v>53000546.82</v>
      </c>
      <c r="E13" s="122">
        <v>50010546.82</v>
      </c>
      <c r="F13" s="122">
        <v>2990000</v>
      </c>
      <c r="G13" s="122"/>
      <c r="H13" s="122"/>
      <c r="I13" s="122"/>
      <c r="J13" s="122">
        <v>1050261346.54</v>
      </c>
      <c r="K13" s="122">
        <v>1019801346.54</v>
      </c>
      <c r="L13" s="122">
        <v>17460000</v>
      </c>
      <c r="M13" s="122"/>
      <c r="N13" s="122"/>
      <c r="O13" s="122">
        <v>13000000</v>
      </c>
    </row>
    <row r="14" ht="14.4" spans="1:15">
      <c r="A14" s="156" t="s">
        <v>87</v>
      </c>
      <c r="B14" s="156" t="s">
        <v>88</v>
      </c>
      <c r="C14" s="122">
        <v>1092412426.54</v>
      </c>
      <c r="D14" s="122">
        <v>42151080</v>
      </c>
      <c r="E14" s="122">
        <v>39161080</v>
      </c>
      <c r="F14" s="122">
        <v>2990000</v>
      </c>
      <c r="G14" s="122"/>
      <c r="H14" s="122"/>
      <c r="I14" s="122"/>
      <c r="J14" s="122">
        <v>1050261346.54</v>
      </c>
      <c r="K14" s="122">
        <v>1019801346.54</v>
      </c>
      <c r="L14" s="122">
        <v>17460000</v>
      </c>
      <c r="M14" s="122"/>
      <c r="N14" s="122"/>
      <c r="O14" s="122">
        <v>13000000</v>
      </c>
    </row>
    <row r="15" ht="14.4" spans="1:15">
      <c r="A15" s="157" t="s">
        <v>89</v>
      </c>
      <c r="B15" s="157" t="s">
        <v>90</v>
      </c>
      <c r="C15" s="122">
        <v>1092412426.54</v>
      </c>
      <c r="D15" s="122">
        <v>42151080</v>
      </c>
      <c r="E15" s="122">
        <v>39161080</v>
      </c>
      <c r="F15" s="122">
        <v>2990000</v>
      </c>
      <c r="G15" s="122"/>
      <c r="H15" s="122"/>
      <c r="I15" s="122"/>
      <c r="J15" s="122">
        <v>1050261346.54</v>
      </c>
      <c r="K15" s="122">
        <v>1019801346.54</v>
      </c>
      <c r="L15" s="122">
        <v>17460000</v>
      </c>
      <c r="M15" s="122"/>
      <c r="N15" s="122"/>
      <c r="O15" s="122">
        <v>13000000</v>
      </c>
    </row>
    <row r="16" ht="14.4" spans="1:15">
      <c r="A16" s="156" t="s">
        <v>91</v>
      </c>
      <c r="B16" s="156" t="s">
        <v>92</v>
      </c>
      <c r="C16" s="122">
        <v>10849466.82</v>
      </c>
      <c r="D16" s="122">
        <v>10849466.82</v>
      </c>
      <c r="E16" s="122">
        <v>10849466.82</v>
      </c>
      <c r="F16" s="122"/>
      <c r="G16" s="122"/>
      <c r="H16" s="122"/>
      <c r="I16" s="122"/>
      <c r="J16" s="122"/>
      <c r="K16" s="122"/>
      <c r="L16" s="122"/>
      <c r="M16" s="122"/>
      <c r="N16" s="122"/>
      <c r="O16" s="122"/>
    </row>
    <row r="17" ht="14.4" spans="1:15">
      <c r="A17" s="157" t="s">
        <v>93</v>
      </c>
      <c r="B17" s="157" t="s">
        <v>94</v>
      </c>
      <c r="C17" s="122"/>
      <c r="D17" s="122"/>
      <c r="E17" s="122"/>
      <c r="F17" s="122"/>
      <c r="G17" s="122"/>
      <c r="H17" s="122"/>
      <c r="I17" s="122"/>
      <c r="J17" s="122"/>
      <c r="K17" s="122"/>
      <c r="L17" s="122"/>
      <c r="M17" s="122"/>
      <c r="N17" s="122"/>
      <c r="O17" s="122"/>
    </row>
    <row r="18" ht="14.4" spans="1:15">
      <c r="A18" s="157" t="s">
        <v>95</v>
      </c>
      <c r="B18" s="157" t="s">
        <v>96</v>
      </c>
      <c r="C18" s="122">
        <v>7685978.26</v>
      </c>
      <c r="D18" s="122">
        <v>7685978.26</v>
      </c>
      <c r="E18" s="122">
        <v>7685978.26</v>
      </c>
      <c r="F18" s="122"/>
      <c r="G18" s="122"/>
      <c r="H18" s="122"/>
      <c r="I18" s="122"/>
      <c r="J18" s="122"/>
      <c r="K18" s="122"/>
      <c r="L18" s="122"/>
      <c r="M18" s="122"/>
      <c r="N18" s="122"/>
      <c r="O18" s="122"/>
    </row>
    <row r="19" ht="14.4" spans="1:15">
      <c r="A19" s="157" t="s">
        <v>97</v>
      </c>
      <c r="B19" s="157" t="s">
        <v>98</v>
      </c>
      <c r="C19" s="122">
        <v>2465825.1</v>
      </c>
      <c r="D19" s="122">
        <v>2465825.1</v>
      </c>
      <c r="E19" s="122">
        <v>2465825.1</v>
      </c>
      <c r="F19" s="122"/>
      <c r="G19" s="122"/>
      <c r="H19" s="122"/>
      <c r="I19" s="122"/>
      <c r="J19" s="122"/>
      <c r="K19" s="122"/>
      <c r="L19" s="122"/>
      <c r="M19" s="122"/>
      <c r="N19" s="122"/>
      <c r="O19" s="122"/>
    </row>
    <row r="20" ht="14.4" spans="1:15">
      <c r="A20" s="157" t="s">
        <v>99</v>
      </c>
      <c r="B20" s="157" t="s">
        <v>100</v>
      </c>
      <c r="C20" s="122">
        <v>697663.46</v>
      </c>
      <c r="D20" s="122">
        <v>697663.46</v>
      </c>
      <c r="E20" s="122">
        <v>697663.46</v>
      </c>
      <c r="F20" s="122"/>
      <c r="G20" s="122"/>
      <c r="H20" s="122"/>
      <c r="I20" s="122"/>
      <c r="J20" s="122"/>
      <c r="K20" s="122"/>
      <c r="L20" s="122"/>
      <c r="M20" s="122"/>
      <c r="N20" s="122"/>
      <c r="O20" s="122"/>
    </row>
    <row r="21" ht="14.4" spans="1:15">
      <c r="A21" s="155" t="s">
        <v>101</v>
      </c>
      <c r="B21" s="155" t="s">
        <v>102</v>
      </c>
      <c r="C21" s="122">
        <v>15000000</v>
      </c>
      <c r="D21" s="122"/>
      <c r="E21" s="122"/>
      <c r="F21" s="122"/>
      <c r="G21" s="122"/>
      <c r="H21" s="122"/>
      <c r="I21" s="122"/>
      <c r="J21" s="122">
        <v>15000000</v>
      </c>
      <c r="K21" s="122">
        <v>15000000</v>
      </c>
      <c r="L21" s="122"/>
      <c r="M21" s="122"/>
      <c r="N21" s="122"/>
      <c r="O21" s="122"/>
    </row>
    <row r="22" ht="14.4" spans="1:15">
      <c r="A22" s="156" t="s">
        <v>103</v>
      </c>
      <c r="B22" s="156" t="s">
        <v>104</v>
      </c>
      <c r="C22" s="122">
        <v>15000000</v>
      </c>
      <c r="D22" s="122"/>
      <c r="E22" s="122"/>
      <c r="F22" s="122"/>
      <c r="G22" s="122"/>
      <c r="H22" s="122"/>
      <c r="I22" s="122"/>
      <c r="J22" s="122">
        <v>15000000</v>
      </c>
      <c r="K22" s="122">
        <v>15000000</v>
      </c>
      <c r="L22" s="122"/>
      <c r="M22" s="122"/>
      <c r="N22" s="122"/>
      <c r="O22" s="122"/>
    </row>
    <row r="23" ht="14.4" spans="1:15">
      <c r="A23" s="157" t="s">
        <v>105</v>
      </c>
      <c r="B23" s="157" t="s">
        <v>106</v>
      </c>
      <c r="C23" s="122">
        <v>15000000</v>
      </c>
      <c r="D23" s="122"/>
      <c r="E23" s="122"/>
      <c r="F23" s="122"/>
      <c r="G23" s="122"/>
      <c r="H23" s="122"/>
      <c r="I23" s="122"/>
      <c r="J23" s="122">
        <v>15000000</v>
      </c>
      <c r="K23" s="122">
        <v>15000000</v>
      </c>
      <c r="L23" s="122"/>
      <c r="M23" s="122"/>
      <c r="N23" s="122"/>
      <c r="O23" s="122"/>
    </row>
    <row r="24" ht="14.4" spans="1:15">
      <c r="A24" s="155" t="s">
        <v>107</v>
      </c>
      <c r="B24" s="155" t="s">
        <v>58</v>
      </c>
      <c r="C24" s="122"/>
      <c r="D24" s="122"/>
      <c r="E24" s="122"/>
      <c r="F24" s="122"/>
      <c r="G24" s="122"/>
      <c r="H24" s="122"/>
      <c r="I24" s="122"/>
      <c r="J24" s="122"/>
      <c r="K24" s="122"/>
      <c r="L24" s="122"/>
      <c r="M24" s="122"/>
      <c r="N24" s="122"/>
      <c r="O24" s="122"/>
    </row>
    <row r="25" ht="14.4" spans="1:15">
      <c r="A25" s="156" t="s">
        <v>108</v>
      </c>
      <c r="B25" s="156" t="s">
        <v>109</v>
      </c>
      <c r="C25" s="122"/>
      <c r="D25" s="122"/>
      <c r="E25" s="122"/>
      <c r="F25" s="122"/>
      <c r="G25" s="122"/>
      <c r="H25" s="122"/>
      <c r="I25" s="122"/>
      <c r="J25" s="122"/>
      <c r="K25" s="122"/>
      <c r="L25" s="122"/>
      <c r="M25" s="122"/>
      <c r="N25" s="122"/>
      <c r="O25" s="122"/>
    </row>
    <row r="26" ht="14.4" spans="1:15">
      <c r="A26" s="157" t="s">
        <v>110</v>
      </c>
      <c r="B26" s="157" t="s">
        <v>111</v>
      </c>
      <c r="C26" s="122"/>
      <c r="D26" s="122"/>
      <c r="E26" s="122"/>
      <c r="F26" s="122"/>
      <c r="G26" s="122"/>
      <c r="H26" s="122"/>
      <c r="I26" s="122"/>
      <c r="J26" s="122"/>
      <c r="K26" s="122"/>
      <c r="L26" s="122"/>
      <c r="M26" s="122"/>
      <c r="N26" s="122"/>
      <c r="O26" s="122"/>
    </row>
    <row r="27" ht="14.4" spans="1:15">
      <c r="A27" s="155" t="s">
        <v>112</v>
      </c>
      <c r="B27" s="155" t="s">
        <v>113</v>
      </c>
      <c r="C27" s="122">
        <v>43278589.12</v>
      </c>
      <c r="D27" s="122"/>
      <c r="E27" s="122"/>
      <c r="F27" s="122"/>
      <c r="G27" s="122"/>
      <c r="H27" s="122"/>
      <c r="I27" s="122"/>
      <c r="J27" s="122">
        <v>43278589.12</v>
      </c>
      <c r="K27" s="122">
        <v>43278589.12</v>
      </c>
      <c r="L27" s="122"/>
      <c r="M27" s="122"/>
      <c r="N27" s="122"/>
      <c r="O27" s="122"/>
    </row>
    <row r="28" ht="14.4" spans="1:15">
      <c r="A28" s="156" t="s">
        <v>114</v>
      </c>
      <c r="B28" s="156" t="s">
        <v>115</v>
      </c>
      <c r="C28" s="122">
        <v>43278589.12</v>
      </c>
      <c r="D28" s="122"/>
      <c r="E28" s="122"/>
      <c r="F28" s="122"/>
      <c r="G28" s="122"/>
      <c r="H28" s="122"/>
      <c r="I28" s="122"/>
      <c r="J28" s="122">
        <v>43278589.12</v>
      </c>
      <c r="K28" s="122">
        <v>43278589.12</v>
      </c>
      <c r="L28" s="122"/>
      <c r="M28" s="122"/>
      <c r="N28" s="122"/>
      <c r="O28" s="122"/>
    </row>
    <row r="29" ht="14.4" spans="1:15">
      <c r="A29" s="157" t="s">
        <v>116</v>
      </c>
      <c r="B29" s="157" t="s">
        <v>117</v>
      </c>
      <c r="C29" s="122">
        <v>37210000</v>
      </c>
      <c r="D29" s="122"/>
      <c r="E29" s="122"/>
      <c r="F29" s="122"/>
      <c r="G29" s="122"/>
      <c r="H29" s="122"/>
      <c r="I29" s="122"/>
      <c r="J29" s="122">
        <v>37210000</v>
      </c>
      <c r="K29" s="122">
        <v>37210000</v>
      </c>
      <c r="L29" s="122"/>
      <c r="M29" s="122"/>
      <c r="N29" s="122"/>
      <c r="O29" s="122"/>
    </row>
    <row r="30" ht="14.4" spans="1:15">
      <c r="A30" s="157" t="s">
        <v>118</v>
      </c>
      <c r="B30" s="157" t="s">
        <v>119</v>
      </c>
      <c r="C30" s="122">
        <v>6068589.12</v>
      </c>
      <c r="D30" s="122"/>
      <c r="E30" s="122"/>
      <c r="F30" s="122"/>
      <c r="G30" s="122"/>
      <c r="H30" s="122"/>
      <c r="I30" s="122"/>
      <c r="J30" s="122">
        <v>6068589.12</v>
      </c>
      <c r="K30" s="122">
        <v>6068589.12</v>
      </c>
      <c r="L30" s="122"/>
      <c r="M30" s="122"/>
      <c r="N30" s="122"/>
      <c r="O30" s="122"/>
    </row>
    <row r="31" ht="30" customHeight="1" spans="1:15">
      <c r="A31" s="154" t="s">
        <v>30</v>
      </c>
      <c r="B31" s="154"/>
      <c r="C31" s="122">
        <v>1184507582.87</v>
      </c>
      <c r="D31" s="122">
        <v>54047582.87</v>
      </c>
      <c r="E31" s="122">
        <v>51057582.87</v>
      </c>
      <c r="F31" s="122">
        <v>2990000</v>
      </c>
      <c r="G31" s="122"/>
      <c r="H31" s="122"/>
      <c r="I31" s="122"/>
      <c r="J31" s="122">
        <v>1130460000</v>
      </c>
      <c r="K31" s="122">
        <v>1100000000</v>
      </c>
      <c r="L31" s="122">
        <v>17460000</v>
      </c>
      <c r="M31" s="122"/>
      <c r="N31" s="122"/>
      <c r="O31" s="122">
        <v>13000000</v>
      </c>
    </row>
  </sheetData>
  <mergeCells count="13">
    <mergeCell ref="N1:O1"/>
    <mergeCell ref="A2:O2"/>
    <mergeCell ref="A3:F3"/>
    <mergeCell ref="N3:O3"/>
    <mergeCell ref="D4:F4"/>
    <mergeCell ref="J4:O4"/>
    <mergeCell ref="A31:B31"/>
    <mergeCell ref="A4:A5"/>
    <mergeCell ref="B4:B5"/>
    <mergeCell ref="C4:C5"/>
    <mergeCell ref="G4:G5"/>
    <mergeCell ref="H4:H5"/>
    <mergeCell ref="I4:I5"/>
  </mergeCells>
  <printOptions horizontalCentered="1"/>
  <pageMargins left="0.590277777777778" right="0.590277777777778" top="0.984027777777778" bottom="0.590277777777778" header="0.5" footer="0.5"/>
  <pageSetup paperSize="9" scale="72" fitToHeight="0" orientation="landscape" blackAndWhite="1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6"/>
  <sheetViews>
    <sheetView showZeros="0" workbookViewId="0">
      <selection activeCell="A2" sqref="A2:D2"/>
    </sheetView>
  </sheetViews>
  <sheetFormatPr defaultColWidth="9.13888888888889" defaultRowHeight="14.25" customHeight="1" outlineLevelCol="3"/>
  <cols>
    <col min="1" max="1" width="32.7685185185185" customWidth="1"/>
    <col min="2" max="2" width="13.4444444444444" customWidth="1"/>
    <col min="3" max="3" width="35.4722222222222" customWidth="1"/>
    <col min="4" max="4" width="13.4444444444444" customWidth="1"/>
  </cols>
  <sheetData>
    <row r="1" ht="17.25" customHeight="1" spans="1:4">
      <c r="A1" s="44"/>
      <c r="B1" s="44"/>
      <c r="C1" s="44"/>
      <c r="D1" s="79" t="s">
        <v>120</v>
      </c>
    </row>
    <row r="2" ht="30.75" customHeight="1" spans="1:4">
      <c r="A2" s="144" t="str">
        <f>"2025"&amp;"年部门财政拨款收支预算总表"</f>
        <v>2025年部门财政拨款收支预算总表</v>
      </c>
      <c r="B2" s="144"/>
      <c r="C2" s="144"/>
      <c r="D2" s="144"/>
    </row>
    <row r="3" ht="18.75" customHeight="1" spans="1:4">
      <c r="A3" s="30" t="str">
        <f>"单位名称："&amp;"德宏傣族景颇族自治州人民医院"</f>
        <v>单位名称：德宏傣族景颇族自治州人民医院</v>
      </c>
      <c r="B3" s="145"/>
      <c r="C3" s="145"/>
      <c r="D3" s="80" t="s">
        <v>1</v>
      </c>
    </row>
    <row r="4" ht="19.5" customHeight="1" spans="1:4">
      <c r="A4" s="12" t="s">
        <v>121</v>
      </c>
      <c r="B4" s="14"/>
      <c r="C4" s="12" t="s">
        <v>122</v>
      </c>
      <c r="D4" s="14"/>
    </row>
    <row r="5" ht="21.75" customHeight="1" spans="1:4">
      <c r="A5" s="68" t="s">
        <v>123</v>
      </c>
      <c r="B5" s="11" t="s">
        <v>5</v>
      </c>
      <c r="C5" s="68" t="s">
        <v>124</v>
      </c>
      <c r="D5" s="11" t="s">
        <v>5</v>
      </c>
    </row>
    <row r="6" ht="17.25" customHeight="1" spans="1:4">
      <c r="A6" s="69"/>
      <c r="B6" s="18"/>
      <c r="C6" s="69"/>
      <c r="D6" s="18"/>
    </row>
    <row r="7" ht="19.5" customHeight="1" spans="1:4">
      <c r="A7" s="76" t="s">
        <v>125</v>
      </c>
      <c r="B7" s="23">
        <v>54047582.87</v>
      </c>
      <c r="C7" s="76" t="s">
        <v>126</v>
      </c>
      <c r="D7" s="23">
        <v>54047582.87</v>
      </c>
    </row>
    <row r="8" ht="19.5" customHeight="1" spans="1:4">
      <c r="A8" s="76" t="s">
        <v>127</v>
      </c>
      <c r="B8" s="23">
        <v>54047582.87</v>
      </c>
      <c r="C8" s="146" t="s">
        <v>128</v>
      </c>
      <c r="D8" s="23"/>
    </row>
    <row r="9" ht="19.5" customHeight="1" spans="1:4">
      <c r="A9" s="147" t="s">
        <v>129</v>
      </c>
      <c r="B9" s="23"/>
      <c r="C9" s="146" t="s">
        <v>130</v>
      </c>
      <c r="D9" s="23"/>
    </row>
    <row r="10" ht="19.5" customHeight="1" spans="1:4">
      <c r="A10" s="147" t="s">
        <v>131</v>
      </c>
      <c r="B10" s="23"/>
      <c r="C10" s="146" t="s">
        <v>132</v>
      </c>
      <c r="D10" s="23"/>
    </row>
    <row r="11" ht="19.5" customHeight="1" spans="1:4">
      <c r="A11" s="147" t="s">
        <v>133</v>
      </c>
      <c r="B11" s="23"/>
      <c r="C11" s="146" t="s">
        <v>134</v>
      </c>
      <c r="D11" s="23"/>
    </row>
    <row r="12" ht="19.5" customHeight="1" spans="1:4">
      <c r="A12" s="147" t="s">
        <v>127</v>
      </c>
      <c r="B12" s="23"/>
      <c r="C12" s="146" t="s">
        <v>135</v>
      </c>
      <c r="D12" s="23"/>
    </row>
    <row r="13" ht="19.5" customHeight="1" spans="1:4">
      <c r="A13" s="147" t="s">
        <v>129</v>
      </c>
      <c r="B13" s="23"/>
      <c r="C13" s="146" t="s">
        <v>136</v>
      </c>
      <c r="D13" s="23"/>
    </row>
    <row r="14" ht="19.5" customHeight="1" spans="1:4">
      <c r="A14" s="147" t="s">
        <v>131</v>
      </c>
      <c r="B14" s="23"/>
      <c r="C14" s="146" t="s">
        <v>137</v>
      </c>
      <c r="D14" s="23"/>
    </row>
    <row r="15" ht="19.5" customHeight="1" spans="1:4">
      <c r="A15" s="148"/>
      <c r="B15" s="23"/>
      <c r="C15" s="146" t="s">
        <v>138</v>
      </c>
      <c r="D15" s="23">
        <v>1047036.05</v>
      </c>
    </row>
    <row r="16" ht="19.5" customHeight="1" spans="1:4">
      <c r="A16" s="148"/>
      <c r="B16" s="23"/>
      <c r="C16" s="146" t="s">
        <v>139</v>
      </c>
      <c r="D16" s="23">
        <v>53000546.82</v>
      </c>
    </row>
    <row r="17" ht="19.5" customHeight="1" spans="1:4">
      <c r="A17" s="148"/>
      <c r="B17" s="23"/>
      <c r="C17" s="146" t="s">
        <v>140</v>
      </c>
      <c r="D17" s="23"/>
    </row>
    <row r="18" ht="19.5" customHeight="1" spans="1:4">
      <c r="A18" s="148"/>
      <c r="B18" s="23"/>
      <c r="C18" s="146" t="s">
        <v>141</v>
      </c>
      <c r="D18" s="23"/>
    </row>
    <row r="19" ht="19.5" customHeight="1" spans="1:4">
      <c r="A19" s="148"/>
      <c r="B19" s="23"/>
      <c r="C19" s="146" t="s">
        <v>142</v>
      </c>
      <c r="D19" s="23"/>
    </row>
    <row r="20" ht="19.5" customHeight="1" spans="1:4">
      <c r="A20" s="76"/>
      <c r="B20" s="23"/>
      <c r="C20" s="146" t="s">
        <v>143</v>
      </c>
      <c r="D20" s="23"/>
    </row>
    <row r="21" ht="19.5" customHeight="1" spans="1:4">
      <c r="A21" s="76"/>
      <c r="B21" s="23"/>
      <c r="C21" s="76" t="s">
        <v>144</v>
      </c>
      <c r="D21" s="23"/>
    </row>
    <row r="22" ht="19.5" customHeight="1" spans="1:4">
      <c r="A22" s="76"/>
      <c r="B22" s="23"/>
      <c r="C22" s="76" t="s">
        <v>145</v>
      </c>
      <c r="D22" s="23"/>
    </row>
    <row r="23" ht="19.5" customHeight="1" spans="1:4">
      <c r="A23" s="76"/>
      <c r="B23" s="23"/>
      <c r="C23" s="76" t="s">
        <v>146</v>
      </c>
      <c r="D23" s="23"/>
    </row>
    <row r="24" ht="19.5" customHeight="1" spans="1:4">
      <c r="A24" s="76"/>
      <c r="B24" s="23"/>
      <c r="C24" s="76" t="s">
        <v>147</v>
      </c>
      <c r="D24" s="23"/>
    </row>
    <row r="25" ht="19.5" customHeight="1" spans="1:4">
      <c r="A25" s="76"/>
      <c r="B25" s="23"/>
      <c r="C25" s="76" t="s">
        <v>148</v>
      </c>
      <c r="D25" s="23"/>
    </row>
    <row r="26" ht="19.5" customHeight="1" spans="1:4">
      <c r="A26" s="146"/>
      <c r="B26" s="23"/>
      <c r="C26" s="76" t="s">
        <v>149</v>
      </c>
      <c r="D26" s="23"/>
    </row>
    <row r="27" ht="19.5" customHeight="1" spans="1:4">
      <c r="A27" s="76"/>
      <c r="B27" s="23"/>
      <c r="C27" s="76" t="s">
        <v>150</v>
      </c>
      <c r="D27" s="23"/>
    </row>
    <row r="28" customHeight="1" spans="1:4">
      <c r="A28" s="76"/>
      <c r="B28" s="23"/>
      <c r="C28" s="147" t="s">
        <v>151</v>
      </c>
      <c r="D28" s="23"/>
    </row>
    <row r="29" ht="19.5" customHeight="1" spans="1:4">
      <c r="A29" s="76"/>
      <c r="B29" s="23"/>
      <c r="C29" s="76" t="s">
        <v>152</v>
      </c>
      <c r="D29" s="23"/>
    </row>
    <row r="30" ht="19.5" customHeight="1" spans="1:4">
      <c r="A30" s="146"/>
      <c r="B30" s="23"/>
      <c r="C30" s="76" t="s">
        <v>153</v>
      </c>
      <c r="D30" s="23"/>
    </row>
    <row r="31" ht="18" customHeight="1" spans="1:4">
      <c r="A31" s="146"/>
      <c r="B31" s="23"/>
      <c r="C31" s="76" t="s">
        <v>154</v>
      </c>
      <c r="D31" s="23"/>
    </row>
    <row r="32" ht="18" customHeight="1" spans="1:4">
      <c r="A32" s="146"/>
      <c r="B32" s="23"/>
      <c r="C32" s="147" t="s">
        <v>155</v>
      </c>
      <c r="D32" s="23"/>
    </row>
    <row r="33" ht="18" customHeight="1" spans="1:4">
      <c r="A33" s="146"/>
      <c r="B33" s="23"/>
      <c r="C33" s="147" t="s">
        <v>156</v>
      </c>
      <c r="D33" s="23"/>
    </row>
    <row r="34" ht="19.5" customHeight="1" spans="1:4">
      <c r="A34" s="146"/>
      <c r="B34" s="149"/>
      <c r="C34" s="76" t="s">
        <v>157</v>
      </c>
      <c r="D34" s="149"/>
    </row>
    <row r="35" ht="19.5" customHeight="1" spans="1:4">
      <c r="A35" s="146"/>
      <c r="B35" s="23"/>
      <c r="C35" s="76" t="s">
        <v>158</v>
      </c>
      <c r="D35" s="23"/>
    </row>
    <row r="36" ht="19.5" customHeight="1" spans="1:4">
      <c r="A36" s="150" t="s">
        <v>24</v>
      </c>
      <c r="B36" s="23">
        <v>54047582.87</v>
      </c>
      <c r="C36" s="150" t="s">
        <v>25</v>
      </c>
      <c r="D36" s="23">
        <v>54047582.87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0.590277777777778" right="0.590277777777778" top="0.984027777777778" bottom="0.590277777777778" header="0.5" footer="0.5"/>
  <pageSetup paperSize="9" scale="86" fitToHeight="0" orientation="portrait" blackAndWhite="1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19"/>
  <sheetViews>
    <sheetView showZeros="0" workbookViewId="0">
      <selection activeCell="A2" sqref="A2:G2"/>
    </sheetView>
  </sheetViews>
  <sheetFormatPr defaultColWidth="10.2777777777778" defaultRowHeight="15" customHeight="1" outlineLevelCol="6"/>
  <cols>
    <col min="1" max="1" width="26.3425925925926" customWidth="1"/>
    <col min="2" max="2" width="24.6296296296296" customWidth="1"/>
    <col min="3" max="7" width="19.2777777777778" customWidth="1"/>
  </cols>
  <sheetData>
    <row r="1" ht="18.75" customHeight="1" spans="1:7">
      <c r="A1" s="110"/>
      <c r="B1" s="110"/>
      <c r="C1" s="110"/>
      <c r="D1" s="110"/>
      <c r="E1" s="110"/>
      <c r="F1" s="110"/>
      <c r="G1" s="115" t="s">
        <v>159</v>
      </c>
    </row>
    <row r="2" ht="33" customHeight="1" spans="1:7">
      <c r="A2" s="137" t="str">
        <f>"2025"&amp;"年一般公共预算支出预算表（按功能科目分类）"</f>
        <v>2025年一般公共预算支出预算表（按功能科目分类）</v>
      </c>
      <c r="B2" s="137"/>
      <c r="C2" s="137"/>
      <c r="D2" s="137"/>
      <c r="E2" s="137"/>
      <c r="F2" s="137"/>
      <c r="G2" s="137"/>
    </row>
    <row r="3" ht="18.75" customHeight="1" spans="1:7">
      <c r="A3" s="138" t="str">
        <f>"单位名称："&amp;"德宏傣族景颇族自治州人民医院"</f>
        <v>单位名称：德宏傣族景颇族自治州人民医院</v>
      </c>
      <c r="B3" s="138"/>
      <c r="C3" s="110"/>
      <c r="D3" s="110"/>
      <c r="E3" s="110"/>
      <c r="F3" s="110"/>
      <c r="G3" s="115" t="s">
        <v>1</v>
      </c>
    </row>
    <row r="4" ht="18.75" customHeight="1" spans="1:7">
      <c r="A4" s="139" t="s">
        <v>160</v>
      </c>
      <c r="B4" s="139"/>
      <c r="C4" s="139" t="s">
        <v>30</v>
      </c>
      <c r="D4" s="139" t="s">
        <v>52</v>
      </c>
      <c r="E4" s="139"/>
      <c r="F4" s="139"/>
      <c r="G4" s="139" t="s">
        <v>53</v>
      </c>
    </row>
    <row r="5" ht="18.75" customHeight="1" spans="1:7">
      <c r="A5" s="139" t="s">
        <v>48</v>
      </c>
      <c r="B5" s="139" t="s">
        <v>49</v>
      </c>
      <c r="C5" s="139"/>
      <c r="D5" s="139" t="s">
        <v>33</v>
      </c>
      <c r="E5" s="139" t="s">
        <v>161</v>
      </c>
      <c r="F5" s="139" t="s">
        <v>162</v>
      </c>
      <c r="G5" s="139"/>
    </row>
    <row r="6" ht="18.75" customHeight="1" spans="1:7">
      <c r="A6" s="139" t="s">
        <v>59</v>
      </c>
      <c r="B6" s="139" t="s">
        <v>60</v>
      </c>
      <c r="C6" s="139" t="s">
        <v>61</v>
      </c>
      <c r="D6" s="139" t="s">
        <v>62</v>
      </c>
      <c r="E6" s="139" t="s">
        <v>63</v>
      </c>
      <c r="F6" s="139" t="s">
        <v>64</v>
      </c>
      <c r="G6" s="139" t="s">
        <v>65</v>
      </c>
    </row>
    <row r="7" ht="18.75" customHeight="1" spans="1:7">
      <c r="A7" s="140" t="s">
        <v>74</v>
      </c>
      <c r="B7" s="140" t="s">
        <v>75</v>
      </c>
      <c r="C7" s="141">
        <v>1047036.05</v>
      </c>
      <c r="D7" s="141">
        <v>1047036.05</v>
      </c>
      <c r="E7" s="141">
        <v>681036.05</v>
      </c>
      <c r="F7" s="141">
        <v>366000</v>
      </c>
      <c r="G7" s="141"/>
    </row>
    <row r="8" ht="18.75" customHeight="1" outlineLevel="1" spans="1:7">
      <c r="A8" s="142" t="s">
        <v>76</v>
      </c>
      <c r="B8" s="142" t="s">
        <v>77</v>
      </c>
      <c r="C8" s="141">
        <v>366000</v>
      </c>
      <c r="D8" s="141">
        <v>366000</v>
      </c>
      <c r="E8" s="141"/>
      <c r="F8" s="141">
        <v>366000</v>
      </c>
      <c r="G8" s="141"/>
    </row>
    <row r="9" ht="18.75" customHeight="1" outlineLevel="2" spans="1:7">
      <c r="A9" s="143" t="s">
        <v>78</v>
      </c>
      <c r="B9" s="143" t="s">
        <v>79</v>
      </c>
      <c r="C9" s="141">
        <v>366000</v>
      </c>
      <c r="D9" s="141">
        <v>366000</v>
      </c>
      <c r="E9" s="141"/>
      <c r="F9" s="141">
        <v>366000</v>
      </c>
      <c r="G9" s="141"/>
    </row>
    <row r="10" ht="18.75" customHeight="1" outlineLevel="1" spans="1:7">
      <c r="A10" s="142" t="s">
        <v>82</v>
      </c>
      <c r="B10" s="142" t="s">
        <v>83</v>
      </c>
      <c r="C10" s="141">
        <v>681036.05</v>
      </c>
      <c r="D10" s="141">
        <v>681036.05</v>
      </c>
      <c r="E10" s="141">
        <v>681036.05</v>
      </c>
      <c r="F10" s="141"/>
      <c r="G10" s="141"/>
    </row>
    <row r="11" ht="18.75" customHeight="1" outlineLevel="2" spans="1:7">
      <c r="A11" s="143" t="s">
        <v>84</v>
      </c>
      <c r="B11" s="143" t="s">
        <v>83</v>
      </c>
      <c r="C11" s="141">
        <v>681036.05</v>
      </c>
      <c r="D11" s="141">
        <v>681036.05</v>
      </c>
      <c r="E11" s="141">
        <v>681036.05</v>
      </c>
      <c r="F11" s="141"/>
      <c r="G11" s="141"/>
    </row>
    <row r="12" ht="18.75" customHeight="1" spans="1:7">
      <c r="A12" s="140" t="s">
        <v>85</v>
      </c>
      <c r="B12" s="140" t="s">
        <v>86</v>
      </c>
      <c r="C12" s="141">
        <v>53000546.82</v>
      </c>
      <c r="D12" s="141">
        <v>50010546.82</v>
      </c>
      <c r="E12" s="141">
        <v>46895546.82</v>
      </c>
      <c r="F12" s="141">
        <v>3115000</v>
      </c>
      <c r="G12" s="141">
        <v>2990000</v>
      </c>
    </row>
    <row r="13" ht="18.75" customHeight="1" outlineLevel="1" spans="1:7">
      <c r="A13" s="142" t="s">
        <v>87</v>
      </c>
      <c r="B13" s="142" t="s">
        <v>88</v>
      </c>
      <c r="C13" s="141">
        <v>42151080</v>
      </c>
      <c r="D13" s="141">
        <v>39161080</v>
      </c>
      <c r="E13" s="141">
        <v>36046080</v>
      </c>
      <c r="F13" s="141">
        <v>3115000</v>
      </c>
      <c r="G13" s="141">
        <v>2990000</v>
      </c>
    </row>
    <row r="14" ht="18.75" customHeight="1" outlineLevel="2" spans="1:7">
      <c r="A14" s="143" t="s">
        <v>89</v>
      </c>
      <c r="B14" s="143" t="s">
        <v>90</v>
      </c>
      <c r="C14" s="141">
        <v>42151080</v>
      </c>
      <c r="D14" s="141">
        <v>39161080</v>
      </c>
      <c r="E14" s="141">
        <v>36046080</v>
      </c>
      <c r="F14" s="141">
        <v>3115000</v>
      </c>
      <c r="G14" s="141">
        <v>2990000</v>
      </c>
    </row>
    <row r="15" ht="18.75" customHeight="1" outlineLevel="1" spans="1:7">
      <c r="A15" s="142" t="s">
        <v>91</v>
      </c>
      <c r="B15" s="142" t="s">
        <v>92</v>
      </c>
      <c r="C15" s="141">
        <v>10849466.82</v>
      </c>
      <c r="D15" s="141">
        <v>10849466.82</v>
      </c>
      <c r="E15" s="141">
        <v>10849466.82</v>
      </c>
      <c r="F15" s="141"/>
      <c r="G15" s="141"/>
    </row>
    <row r="16" ht="18.75" customHeight="1" outlineLevel="2" spans="1:7">
      <c r="A16" s="143" t="s">
        <v>95</v>
      </c>
      <c r="B16" s="143" t="s">
        <v>96</v>
      </c>
      <c r="C16" s="141">
        <v>7685978.26</v>
      </c>
      <c r="D16" s="141">
        <v>7685978.26</v>
      </c>
      <c r="E16" s="141">
        <v>7685978.26</v>
      </c>
      <c r="F16" s="141"/>
      <c r="G16" s="141"/>
    </row>
    <row r="17" ht="18.75" customHeight="1" outlineLevel="2" spans="1:7">
      <c r="A17" s="143" t="s">
        <v>97</v>
      </c>
      <c r="B17" s="143" t="s">
        <v>98</v>
      </c>
      <c r="C17" s="141">
        <v>2465825.1</v>
      </c>
      <c r="D17" s="141">
        <v>2465825.1</v>
      </c>
      <c r="E17" s="141">
        <v>2465825.1</v>
      </c>
      <c r="F17" s="141"/>
      <c r="G17" s="141"/>
    </row>
    <row r="18" ht="18.75" customHeight="1" outlineLevel="2" spans="1:7">
      <c r="A18" s="143" t="s">
        <v>99</v>
      </c>
      <c r="B18" s="143" t="s">
        <v>100</v>
      </c>
      <c r="C18" s="141">
        <v>697663.46</v>
      </c>
      <c r="D18" s="141">
        <v>697663.46</v>
      </c>
      <c r="E18" s="141">
        <v>697663.46</v>
      </c>
      <c r="F18" s="141"/>
      <c r="G18" s="141"/>
    </row>
    <row r="19" ht="18.75" customHeight="1" spans="1:7">
      <c r="A19" s="139" t="s">
        <v>30</v>
      </c>
      <c r="B19" s="139"/>
      <c r="C19" s="141">
        <v>54047582.87</v>
      </c>
      <c r="D19" s="141">
        <v>51057582.87</v>
      </c>
      <c r="E19" s="141">
        <v>47576582.87</v>
      </c>
      <c r="F19" s="141">
        <v>3481000</v>
      </c>
      <c r="G19" s="141">
        <v>2990000</v>
      </c>
    </row>
  </sheetData>
  <mergeCells count="7">
    <mergeCell ref="A2:G2"/>
    <mergeCell ref="A3:C3"/>
    <mergeCell ref="A4:B4"/>
    <mergeCell ref="D4:F4"/>
    <mergeCell ref="A19:B19"/>
    <mergeCell ref="C4:C5"/>
    <mergeCell ref="G4:G5"/>
  </mergeCells>
  <printOptions horizontalCentered="1"/>
  <pageMargins left="0.590277777777778" right="0.590277777777778" top="0.984027777777778" bottom="0.590277777777778" header="0.5" footer="0.5"/>
  <pageSetup paperSize="9" scale="82" fitToHeight="0" orientation="landscape" blackAndWhite="1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8"/>
  <sheetViews>
    <sheetView showZeros="0" workbookViewId="0">
      <selection activeCell="A2" sqref="A2:F2"/>
    </sheetView>
  </sheetViews>
  <sheetFormatPr defaultColWidth="9.13888888888889" defaultRowHeight="14.25" customHeight="1" outlineLevelRow="7" outlineLevelCol="5"/>
  <cols>
    <col min="1" max="1" width="28.2037037037037" customWidth="1"/>
    <col min="2" max="2" width="18.3425925925926" customWidth="1"/>
    <col min="3" max="3" width="17.2777777777778" customWidth="1"/>
    <col min="4" max="4" width="21.6296296296296" customWidth="1"/>
    <col min="5" max="5" width="19.7685185185185" customWidth="1"/>
    <col min="6" max="6" width="18.712962962963" customWidth="1"/>
  </cols>
  <sheetData>
    <row r="1" customHeight="1" spans="1:6">
      <c r="A1" s="128"/>
      <c r="B1" s="128"/>
      <c r="C1" s="129"/>
      <c r="D1" s="1"/>
      <c r="E1" s="1"/>
      <c r="F1" s="130" t="s">
        <v>163</v>
      </c>
    </row>
    <row r="2" ht="33.75" customHeight="1" spans="1:6">
      <c r="A2" s="131" t="str">
        <f>"2025"&amp;"年一般公共预算“三公”经费支出预算表"</f>
        <v>2025年一般公共预算“三公”经费支出预算表</v>
      </c>
      <c r="B2" s="131"/>
      <c r="C2" s="131"/>
      <c r="D2" s="131"/>
      <c r="E2" s="131"/>
      <c r="F2" s="131"/>
    </row>
    <row r="3" ht="21.75" customHeight="1" spans="1:6">
      <c r="A3" s="132" t="str">
        <f>"单位名称："&amp;"德宏傣族景颇族自治州人民医院"</f>
        <v>单位名称：德宏傣族景颇族自治州人民医院</v>
      </c>
      <c r="B3" s="128"/>
      <c r="C3" s="129"/>
      <c r="D3" s="3"/>
      <c r="E3" s="1"/>
      <c r="F3" s="130" t="s">
        <v>27</v>
      </c>
    </row>
    <row r="4" ht="19.5" customHeight="1" spans="1:6">
      <c r="A4" s="11" t="s">
        <v>164</v>
      </c>
      <c r="B4" s="68" t="s">
        <v>165</v>
      </c>
      <c r="C4" s="12" t="s">
        <v>166</v>
      </c>
      <c r="D4" s="13"/>
      <c r="E4" s="14"/>
      <c r="F4" s="68" t="s">
        <v>167</v>
      </c>
    </row>
    <row r="5" ht="19.5" customHeight="1" spans="1:6">
      <c r="A5" s="18"/>
      <c r="B5" s="69"/>
      <c r="C5" s="34" t="s">
        <v>33</v>
      </c>
      <c r="D5" s="34" t="s">
        <v>168</v>
      </c>
      <c r="E5" s="34" t="s">
        <v>169</v>
      </c>
      <c r="F5" s="69"/>
    </row>
    <row r="6" ht="18.75" customHeight="1" spans="1:6">
      <c r="A6" s="133">
        <v>1</v>
      </c>
      <c r="B6" s="133">
        <v>2</v>
      </c>
      <c r="C6" s="134">
        <v>3</v>
      </c>
      <c r="D6" s="133">
        <v>4</v>
      </c>
      <c r="E6" s="133">
        <v>5</v>
      </c>
      <c r="F6" s="133">
        <v>6</v>
      </c>
    </row>
    <row r="7" ht="24.75" customHeight="1" spans="1:6">
      <c r="A7" s="135"/>
      <c r="B7" s="135"/>
      <c r="C7" s="136"/>
      <c r="D7" s="135"/>
      <c r="E7" s="135"/>
      <c r="F7" s="135"/>
    </row>
    <row r="8" customHeight="1" spans="1:1">
      <c r="A8" s="53" t="s">
        <v>170</v>
      </c>
    </row>
  </sheetData>
  <mergeCells count="6">
    <mergeCell ref="A2:F2"/>
    <mergeCell ref="A3:D3"/>
    <mergeCell ref="C4:E4"/>
    <mergeCell ref="A4:A5"/>
    <mergeCell ref="B4:B5"/>
    <mergeCell ref="F4:F5"/>
  </mergeCells>
  <printOptions horizontalCentered="1"/>
  <pageMargins left="0.590277777777778" right="0.590277777777778" top="0.984027777777778" bottom="0.590277777777778" header="0.5" footer="0.5"/>
  <pageSetup paperSize="9" scale="97" fitToHeight="0" orientation="landscape" blackAndWhite="1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W60"/>
  <sheetViews>
    <sheetView showZeros="0" workbookViewId="0">
      <selection activeCell="A2" sqref="A2:W2"/>
    </sheetView>
  </sheetViews>
  <sheetFormatPr defaultColWidth="10.2777777777778" defaultRowHeight="15" customHeight="1"/>
  <cols>
    <col min="1" max="2" width="12.4166666666667" customWidth="1"/>
    <col min="3" max="3" width="10.8611111111111" customWidth="1"/>
    <col min="4" max="4" width="6.00925925925926" customWidth="1"/>
    <col min="5" max="5" width="10.5740740740741" customWidth="1"/>
    <col min="6" max="6" width="5.57407407407407" customWidth="1"/>
    <col min="7" max="7" width="8.71296296296296" customWidth="1"/>
    <col min="8" max="8" width="14.4444444444444" customWidth="1"/>
    <col min="9" max="9" width="13.4444444444444" customWidth="1"/>
    <col min="10" max="11" width="6.00925925925926" customWidth="1"/>
    <col min="12" max="12" width="13.4444444444444" customWidth="1"/>
    <col min="13" max="13" width="3.71296296296296" customWidth="1"/>
    <col min="14" max="14" width="5.05555555555556" customWidth="1"/>
    <col min="15" max="15" width="5.76851851851852" customWidth="1"/>
    <col min="16" max="16" width="6.57407407407407" customWidth="1"/>
    <col min="17" max="17" width="4.76851851851852" customWidth="1"/>
    <col min="18" max="19" width="14.4444444444444" customWidth="1"/>
    <col min="20" max="20" width="13.8888888888889" customWidth="1"/>
    <col min="21" max="22" width="4.71296296296296" customWidth="1"/>
    <col min="23" max="23" width="13.4444444444444" customWidth="1"/>
  </cols>
  <sheetData>
    <row r="1" ht="18.75" customHeight="1" spans="1:23">
      <c r="A1" s="123"/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7" t="s">
        <v>171</v>
      </c>
      <c r="U1" s="127"/>
      <c r="V1" s="127"/>
      <c r="W1" s="127"/>
    </row>
    <row r="2" ht="45.75" customHeight="1" spans="1:23">
      <c r="A2" s="124" t="s">
        <v>172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</row>
    <row r="3" ht="18.75" customHeight="1" spans="1:23">
      <c r="A3" s="123" t="str">
        <f>"单位名称："&amp;"德宏傣族景颇族自治州人民医院"</f>
        <v>单位名称：德宏傣族景颇族自治州人民医院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7" t="s">
        <v>27</v>
      </c>
      <c r="U3" s="127"/>
      <c r="V3" s="127"/>
      <c r="W3" s="127"/>
    </row>
    <row r="4" ht="18.75" customHeight="1" spans="1:23">
      <c r="A4" s="125" t="s">
        <v>173</v>
      </c>
      <c r="B4" s="125" t="s">
        <v>174</v>
      </c>
      <c r="C4" s="125" t="s">
        <v>175</v>
      </c>
      <c r="D4" s="125" t="s">
        <v>176</v>
      </c>
      <c r="E4" s="125" t="s">
        <v>177</v>
      </c>
      <c r="F4" s="125" t="s">
        <v>178</v>
      </c>
      <c r="G4" s="125" t="s">
        <v>179</v>
      </c>
      <c r="H4" s="125" t="s">
        <v>180</v>
      </c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</row>
    <row r="5" ht="28.3" customHeight="1" spans="1:23">
      <c r="A5" s="125"/>
      <c r="B5" s="125"/>
      <c r="C5" s="125"/>
      <c r="D5" s="125"/>
      <c r="E5" s="125"/>
      <c r="F5" s="125"/>
      <c r="G5" s="125"/>
      <c r="H5" s="125" t="s">
        <v>181</v>
      </c>
      <c r="I5" s="125" t="s">
        <v>34</v>
      </c>
      <c r="J5" s="125" t="s">
        <v>182</v>
      </c>
      <c r="K5" s="125" t="s">
        <v>183</v>
      </c>
      <c r="L5" s="125" t="s">
        <v>184</v>
      </c>
      <c r="M5" s="125" t="s">
        <v>185</v>
      </c>
      <c r="N5" s="125" t="s">
        <v>186</v>
      </c>
      <c r="O5" s="125" t="s">
        <v>35</v>
      </c>
      <c r="P5" s="125" t="s">
        <v>36</v>
      </c>
      <c r="Q5" s="125" t="s">
        <v>37</v>
      </c>
      <c r="R5" s="125" t="s">
        <v>51</v>
      </c>
      <c r="S5" s="125"/>
      <c r="T5" s="125"/>
      <c r="U5" s="125"/>
      <c r="V5" s="125"/>
      <c r="W5" s="125"/>
    </row>
    <row r="6" ht="24" customHeight="1" spans="1:23">
      <c r="A6" s="125"/>
      <c r="B6" s="125"/>
      <c r="C6" s="125"/>
      <c r="D6" s="125"/>
      <c r="E6" s="125"/>
      <c r="F6" s="125"/>
      <c r="G6" s="125"/>
      <c r="H6" s="125"/>
      <c r="I6" s="125" t="s">
        <v>187</v>
      </c>
      <c r="J6" s="125" t="s">
        <v>182</v>
      </c>
      <c r="K6" s="125" t="s">
        <v>183</v>
      </c>
      <c r="L6" s="125" t="s">
        <v>184</v>
      </c>
      <c r="M6" s="125" t="s">
        <v>185</v>
      </c>
      <c r="N6" s="125" t="s">
        <v>34</v>
      </c>
      <c r="O6" s="125" t="s">
        <v>35</v>
      </c>
      <c r="P6" s="125" t="s">
        <v>36</v>
      </c>
      <c r="Q6" s="125"/>
      <c r="R6" s="125" t="s">
        <v>33</v>
      </c>
      <c r="S6" s="125" t="s">
        <v>40</v>
      </c>
      <c r="T6" s="125" t="s">
        <v>41</v>
      </c>
      <c r="U6" s="125" t="s">
        <v>42</v>
      </c>
      <c r="V6" s="125" t="s">
        <v>43</v>
      </c>
      <c r="W6" s="125" t="s">
        <v>44</v>
      </c>
    </row>
    <row r="7" ht="103" customHeight="1" spans="1:23">
      <c r="A7" s="125"/>
      <c r="B7" s="125"/>
      <c r="C7" s="125"/>
      <c r="D7" s="125"/>
      <c r="E7" s="125"/>
      <c r="F7" s="125"/>
      <c r="G7" s="125"/>
      <c r="H7" s="125"/>
      <c r="I7" s="125" t="s">
        <v>33</v>
      </c>
      <c r="J7" s="125"/>
      <c r="K7" s="125"/>
      <c r="L7" s="125"/>
      <c r="M7" s="125"/>
      <c r="N7" s="125"/>
      <c r="O7" s="125"/>
      <c r="P7" s="125"/>
      <c r="Q7" s="125"/>
      <c r="R7" s="125"/>
      <c r="S7" s="125"/>
      <c r="T7" s="125"/>
      <c r="U7" s="125"/>
      <c r="V7" s="125"/>
      <c r="W7" s="125"/>
    </row>
    <row r="8" ht="18.75" customHeight="1" spans="1:23">
      <c r="A8" s="125" t="s">
        <v>59</v>
      </c>
      <c r="B8" s="125" t="s">
        <v>60</v>
      </c>
      <c r="C8" s="125" t="s">
        <v>61</v>
      </c>
      <c r="D8" s="125" t="s">
        <v>62</v>
      </c>
      <c r="E8" s="125" t="s">
        <v>63</v>
      </c>
      <c r="F8" s="125" t="s">
        <v>64</v>
      </c>
      <c r="G8" s="125" t="s">
        <v>65</v>
      </c>
      <c r="H8" s="125" t="s">
        <v>66</v>
      </c>
      <c r="I8" s="125" t="s">
        <v>67</v>
      </c>
      <c r="J8" s="125" t="s">
        <v>68</v>
      </c>
      <c r="K8" s="125" t="s">
        <v>69</v>
      </c>
      <c r="L8" s="125" t="s">
        <v>70</v>
      </c>
      <c r="M8" s="125" t="s">
        <v>71</v>
      </c>
      <c r="N8" s="125" t="s">
        <v>72</v>
      </c>
      <c r="O8" s="125" t="s">
        <v>73</v>
      </c>
      <c r="P8" s="125" t="s">
        <v>188</v>
      </c>
      <c r="Q8" s="125" t="s">
        <v>189</v>
      </c>
      <c r="R8" s="125" t="s">
        <v>190</v>
      </c>
      <c r="S8" s="125" t="s">
        <v>191</v>
      </c>
      <c r="T8" s="125" t="s">
        <v>192</v>
      </c>
      <c r="U8" s="125" t="s">
        <v>193</v>
      </c>
      <c r="V8" s="125" t="s">
        <v>194</v>
      </c>
      <c r="W8" s="125" t="s">
        <v>195</v>
      </c>
    </row>
    <row r="9" ht="53.25" customHeight="1" spans="1:23">
      <c r="A9" s="120" t="s">
        <v>46</v>
      </c>
      <c r="B9" s="120"/>
      <c r="C9" s="120"/>
      <c r="D9" s="120"/>
      <c r="E9" s="120"/>
      <c r="F9" s="120"/>
      <c r="G9" s="120"/>
      <c r="H9" s="122">
        <v>997738993.75</v>
      </c>
      <c r="I9" s="122">
        <v>51057582.87</v>
      </c>
      <c r="J9" s="122"/>
      <c r="K9" s="122"/>
      <c r="L9" s="122">
        <v>51057582.87</v>
      </c>
      <c r="M9" s="122"/>
      <c r="N9" s="122"/>
      <c r="O9" s="122"/>
      <c r="P9" s="122"/>
      <c r="Q9" s="122"/>
      <c r="R9" s="122">
        <v>946681410.88</v>
      </c>
      <c r="S9" s="122">
        <v>916221410.88</v>
      </c>
      <c r="T9" s="122">
        <v>17460000</v>
      </c>
      <c r="U9" s="122"/>
      <c r="V9" s="122"/>
      <c r="W9" s="122">
        <v>13000000</v>
      </c>
    </row>
    <row r="10" ht="53.25" customHeight="1" outlineLevel="1" spans="1:23">
      <c r="A10" s="120" t="s">
        <v>46</v>
      </c>
      <c r="B10" s="120" t="s">
        <v>196</v>
      </c>
      <c r="C10" s="120" t="s">
        <v>197</v>
      </c>
      <c r="D10" s="120" t="s">
        <v>89</v>
      </c>
      <c r="E10" s="120" t="s">
        <v>90</v>
      </c>
      <c r="F10" s="120" t="s">
        <v>198</v>
      </c>
      <c r="G10" s="120" t="s">
        <v>199</v>
      </c>
      <c r="H10" s="122">
        <v>41109551.58</v>
      </c>
      <c r="I10" s="122">
        <v>36000000</v>
      </c>
      <c r="J10" s="122"/>
      <c r="K10" s="122"/>
      <c r="L10" s="122">
        <v>36000000</v>
      </c>
      <c r="M10" s="122"/>
      <c r="N10" s="122"/>
      <c r="O10" s="122"/>
      <c r="P10" s="122"/>
      <c r="Q10" s="122"/>
      <c r="R10" s="122">
        <v>5109551.58</v>
      </c>
      <c r="S10" s="122">
        <v>5109551.58</v>
      </c>
      <c r="T10" s="122"/>
      <c r="U10" s="122"/>
      <c r="V10" s="122"/>
      <c r="W10" s="122"/>
    </row>
    <row r="11" ht="53.25" customHeight="1" outlineLevel="1" spans="1:23">
      <c r="A11" s="120" t="s">
        <v>46</v>
      </c>
      <c r="B11" s="120" t="s">
        <v>196</v>
      </c>
      <c r="C11" s="120" t="s">
        <v>197</v>
      </c>
      <c r="D11" s="120" t="s">
        <v>89</v>
      </c>
      <c r="E11" s="120" t="s">
        <v>90</v>
      </c>
      <c r="F11" s="120" t="s">
        <v>200</v>
      </c>
      <c r="G11" s="120" t="s">
        <v>201</v>
      </c>
      <c r="H11" s="122">
        <v>12818500</v>
      </c>
      <c r="I11" s="122"/>
      <c r="J11" s="122"/>
      <c r="K11" s="122"/>
      <c r="L11" s="122"/>
      <c r="M11" s="120"/>
      <c r="N11" s="122"/>
      <c r="O11" s="122"/>
      <c r="P11" s="122"/>
      <c r="Q11" s="122"/>
      <c r="R11" s="122">
        <v>12818500</v>
      </c>
      <c r="S11" s="122">
        <v>12818500</v>
      </c>
      <c r="T11" s="122"/>
      <c r="U11" s="122"/>
      <c r="V11" s="122"/>
      <c r="W11" s="122"/>
    </row>
    <row r="12" ht="53.25" customHeight="1" outlineLevel="1" spans="1:23">
      <c r="A12" s="120" t="s">
        <v>46</v>
      </c>
      <c r="B12" s="120" t="s">
        <v>196</v>
      </c>
      <c r="C12" s="120" t="s">
        <v>197</v>
      </c>
      <c r="D12" s="120" t="s">
        <v>89</v>
      </c>
      <c r="E12" s="120" t="s">
        <v>90</v>
      </c>
      <c r="F12" s="120" t="s">
        <v>202</v>
      </c>
      <c r="G12" s="120" t="s">
        <v>203</v>
      </c>
      <c r="H12" s="122"/>
      <c r="I12" s="122"/>
      <c r="J12" s="122"/>
      <c r="K12" s="122"/>
      <c r="L12" s="122"/>
      <c r="M12" s="120"/>
      <c r="N12" s="122"/>
      <c r="O12" s="122"/>
      <c r="P12" s="122"/>
      <c r="Q12" s="122"/>
      <c r="R12" s="122"/>
      <c r="S12" s="122"/>
      <c r="T12" s="122"/>
      <c r="U12" s="122"/>
      <c r="V12" s="122"/>
      <c r="W12" s="122"/>
    </row>
    <row r="13" ht="53.25" customHeight="1" outlineLevel="1" spans="1:23">
      <c r="A13" s="120" t="s">
        <v>46</v>
      </c>
      <c r="B13" s="120" t="s">
        <v>196</v>
      </c>
      <c r="C13" s="120" t="s">
        <v>197</v>
      </c>
      <c r="D13" s="120" t="s">
        <v>89</v>
      </c>
      <c r="E13" s="120" t="s">
        <v>90</v>
      </c>
      <c r="F13" s="120" t="s">
        <v>204</v>
      </c>
      <c r="G13" s="120" t="s">
        <v>205</v>
      </c>
      <c r="H13" s="122">
        <v>139002269.84</v>
      </c>
      <c r="I13" s="122"/>
      <c r="J13" s="122"/>
      <c r="K13" s="122"/>
      <c r="L13" s="122"/>
      <c r="M13" s="120"/>
      <c r="N13" s="122"/>
      <c r="O13" s="122"/>
      <c r="P13" s="122"/>
      <c r="Q13" s="122"/>
      <c r="R13" s="122">
        <v>139002269.84</v>
      </c>
      <c r="S13" s="122">
        <v>139002269.84</v>
      </c>
      <c r="T13" s="122"/>
      <c r="U13" s="122"/>
      <c r="V13" s="122"/>
      <c r="W13" s="122"/>
    </row>
    <row r="14" ht="53.25" customHeight="1" outlineLevel="1" spans="1:23">
      <c r="A14" s="120" t="s">
        <v>46</v>
      </c>
      <c r="B14" s="120" t="s">
        <v>196</v>
      </c>
      <c r="C14" s="120" t="s">
        <v>197</v>
      </c>
      <c r="D14" s="120" t="s">
        <v>89</v>
      </c>
      <c r="E14" s="120" t="s">
        <v>90</v>
      </c>
      <c r="F14" s="120" t="s">
        <v>204</v>
      </c>
      <c r="G14" s="120" t="s">
        <v>205</v>
      </c>
      <c r="H14" s="122">
        <v>16616677.84</v>
      </c>
      <c r="I14" s="122"/>
      <c r="J14" s="122"/>
      <c r="K14" s="122"/>
      <c r="L14" s="122"/>
      <c r="M14" s="120"/>
      <c r="N14" s="122"/>
      <c r="O14" s="122"/>
      <c r="P14" s="122"/>
      <c r="Q14" s="122"/>
      <c r="R14" s="122">
        <v>16616677.84</v>
      </c>
      <c r="S14" s="122">
        <v>16616677.84</v>
      </c>
      <c r="T14" s="122"/>
      <c r="U14" s="122"/>
      <c r="V14" s="122"/>
      <c r="W14" s="122"/>
    </row>
    <row r="15" ht="53.25" customHeight="1" outlineLevel="1" spans="1:23">
      <c r="A15" s="120" t="s">
        <v>46</v>
      </c>
      <c r="B15" s="120" t="s">
        <v>196</v>
      </c>
      <c r="C15" s="120" t="s">
        <v>197</v>
      </c>
      <c r="D15" s="120" t="s">
        <v>89</v>
      </c>
      <c r="E15" s="120" t="s">
        <v>90</v>
      </c>
      <c r="F15" s="120" t="s">
        <v>204</v>
      </c>
      <c r="G15" s="120" t="s">
        <v>205</v>
      </c>
      <c r="H15" s="122">
        <v>23181500</v>
      </c>
      <c r="I15" s="122"/>
      <c r="J15" s="122"/>
      <c r="K15" s="122"/>
      <c r="L15" s="122"/>
      <c r="M15" s="120"/>
      <c r="N15" s="122"/>
      <c r="O15" s="122"/>
      <c r="P15" s="122"/>
      <c r="Q15" s="122"/>
      <c r="R15" s="122">
        <v>23181500</v>
      </c>
      <c r="S15" s="122">
        <v>23181500</v>
      </c>
      <c r="T15" s="122"/>
      <c r="U15" s="122"/>
      <c r="V15" s="122"/>
      <c r="W15" s="122"/>
    </row>
    <row r="16" ht="53.25" customHeight="1" outlineLevel="1" spans="1:23">
      <c r="A16" s="120" t="s">
        <v>46</v>
      </c>
      <c r="B16" s="120" t="s">
        <v>206</v>
      </c>
      <c r="C16" s="120" t="s">
        <v>207</v>
      </c>
      <c r="D16" s="120" t="s">
        <v>80</v>
      </c>
      <c r="E16" s="120" t="s">
        <v>81</v>
      </c>
      <c r="F16" s="120" t="s">
        <v>208</v>
      </c>
      <c r="G16" s="120" t="s">
        <v>209</v>
      </c>
      <c r="H16" s="122"/>
      <c r="I16" s="122"/>
      <c r="J16" s="122"/>
      <c r="K16" s="122"/>
      <c r="L16" s="122"/>
      <c r="M16" s="120"/>
      <c r="N16" s="122"/>
      <c r="O16" s="122"/>
      <c r="P16" s="122"/>
      <c r="Q16" s="122"/>
      <c r="R16" s="122"/>
      <c r="S16" s="122"/>
      <c r="T16" s="122"/>
      <c r="U16" s="122"/>
      <c r="V16" s="122"/>
      <c r="W16" s="122"/>
    </row>
    <row r="17" ht="53.25" customHeight="1" outlineLevel="1" spans="1:23">
      <c r="A17" s="120" t="s">
        <v>46</v>
      </c>
      <c r="B17" s="120" t="s">
        <v>206</v>
      </c>
      <c r="C17" s="120" t="s">
        <v>207</v>
      </c>
      <c r="D17" s="120" t="s">
        <v>80</v>
      </c>
      <c r="E17" s="120" t="s">
        <v>81</v>
      </c>
      <c r="F17" s="120" t="s">
        <v>208</v>
      </c>
      <c r="G17" s="120" t="s">
        <v>209</v>
      </c>
      <c r="H17" s="122">
        <v>21920064.34</v>
      </c>
      <c r="I17" s="122"/>
      <c r="J17" s="122"/>
      <c r="K17" s="122"/>
      <c r="L17" s="122"/>
      <c r="M17" s="120"/>
      <c r="N17" s="122"/>
      <c r="O17" s="122"/>
      <c r="P17" s="122"/>
      <c r="Q17" s="122"/>
      <c r="R17" s="122">
        <v>21920064.34</v>
      </c>
      <c r="S17" s="122">
        <v>21920064.34</v>
      </c>
      <c r="T17" s="122"/>
      <c r="U17" s="122"/>
      <c r="V17" s="122"/>
      <c r="W17" s="122"/>
    </row>
    <row r="18" ht="53.25" customHeight="1" outlineLevel="1" spans="1:23">
      <c r="A18" s="120" t="s">
        <v>46</v>
      </c>
      <c r="B18" s="120" t="s">
        <v>206</v>
      </c>
      <c r="C18" s="120" t="s">
        <v>207</v>
      </c>
      <c r="D18" s="120" t="s">
        <v>93</v>
      </c>
      <c r="E18" s="120" t="s">
        <v>94</v>
      </c>
      <c r="F18" s="120" t="s">
        <v>210</v>
      </c>
      <c r="G18" s="120" t="s">
        <v>211</v>
      </c>
      <c r="H18" s="122"/>
      <c r="I18" s="122"/>
      <c r="J18" s="122"/>
      <c r="K18" s="122"/>
      <c r="L18" s="122"/>
      <c r="M18" s="120"/>
      <c r="N18" s="122"/>
      <c r="O18" s="122"/>
      <c r="P18" s="122"/>
      <c r="Q18" s="122"/>
      <c r="R18" s="122"/>
      <c r="S18" s="122"/>
      <c r="T18" s="122"/>
      <c r="U18" s="122"/>
      <c r="V18" s="122"/>
      <c r="W18" s="122"/>
    </row>
    <row r="19" ht="53.25" customHeight="1" outlineLevel="1" spans="1:23">
      <c r="A19" s="120" t="s">
        <v>46</v>
      </c>
      <c r="B19" s="120" t="s">
        <v>206</v>
      </c>
      <c r="C19" s="120" t="s">
        <v>207</v>
      </c>
      <c r="D19" s="120" t="s">
        <v>95</v>
      </c>
      <c r="E19" s="120" t="s">
        <v>96</v>
      </c>
      <c r="F19" s="120" t="s">
        <v>210</v>
      </c>
      <c r="G19" s="120" t="s">
        <v>211</v>
      </c>
      <c r="H19" s="122">
        <v>7296814.8</v>
      </c>
      <c r="I19" s="122">
        <v>7296814.8</v>
      </c>
      <c r="J19" s="122"/>
      <c r="K19" s="122"/>
      <c r="L19" s="122">
        <v>7296814.8</v>
      </c>
      <c r="M19" s="120"/>
      <c r="N19" s="122"/>
      <c r="O19" s="122"/>
      <c r="P19" s="122"/>
      <c r="Q19" s="122"/>
      <c r="R19" s="122"/>
      <c r="S19" s="122"/>
      <c r="T19" s="122"/>
      <c r="U19" s="122"/>
      <c r="V19" s="122"/>
      <c r="W19" s="122"/>
    </row>
    <row r="20" ht="53.25" customHeight="1" outlineLevel="1" spans="1:23">
      <c r="A20" s="120" t="s">
        <v>46</v>
      </c>
      <c r="B20" s="120" t="s">
        <v>206</v>
      </c>
      <c r="C20" s="120" t="s">
        <v>207</v>
      </c>
      <c r="D20" s="120" t="s">
        <v>95</v>
      </c>
      <c r="E20" s="120" t="s">
        <v>96</v>
      </c>
      <c r="F20" s="120" t="s">
        <v>210</v>
      </c>
      <c r="G20" s="120" t="s">
        <v>211</v>
      </c>
      <c r="H20" s="122">
        <v>389163.46</v>
      </c>
      <c r="I20" s="122">
        <v>389163.46</v>
      </c>
      <c r="J20" s="122"/>
      <c r="K20" s="122"/>
      <c r="L20" s="122">
        <v>389163.46</v>
      </c>
      <c r="M20" s="120"/>
      <c r="N20" s="122"/>
      <c r="O20" s="122"/>
      <c r="P20" s="122"/>
      <c r="Q20" s="122"/>
      <c r="R20" s="122"/>
      <c r="S20" s="122"/>
      <c r="T20" s="122"/>
      <c r="U20" s="122"/>
      <c r="V20" s="122"/>
      <c r="W20" s="122"/>
    </row>
    <row r="21" ht="53.25" customHeight="1" outlineLevel="1" spans="1:23">
      <c r="A21" s="120" t="s">
        <v>46</v>
      </c>
      <c r="B21" s="120" t="s">
        <v>206</v>
      </c>
      <c r="C21" s="120" t="s">
        <v>207</v>
      </c>
      <c r="D21" s="120" t="s">
        <v>93</v>
      </c>
      <c r="E21" s="120" t="s">
        <v>94</v>
      </c>
      <c r="F21" s="120" t="s">
        <v>210</v>
      </c>
      <c r="G21" s="120" t="s">
        <v>211</v>
      </c>
      <c r="H21" s="122"/>
      <c r="I21" s="122"/>
      <c r="J21" s="122"/>
      <c r="K21" s="122"/>
      <c r="L21" s="122"/>
      <c r="M21" s="120"/>
      <c r="N21" s="122"/>
      <c r="O21" s="122"/>
      <c r="P21" s="122"/>
      <c r="Q21" s="122"/>
      <c r="R21" s="122"/>
      <c r="S21" s="122"/>
      <c r="T21" s="122"/>
      <c r="U21" s="122"/>
      <c r="V21" s="122"/>
      <c r="W21" s="122"/>
    </row>
    <row r="22" ht="53.25" customHeight="1" outlineLevel="1" spans="1:23">
      <c r="A22" s="120" t="s">
        <v>46</v>
      </c>
      <c r="B22" s="120" t="s">
        <v>212</v>
      </c>
      <c r="C22" s="120" t="s">
        <v>213</v>
      </c>
      <c r="D22" s="120" t="s">
        <v>97</v>
      </c>
      <c r="E22" s="120" t="s">
        <v>98</v>
      </c>
      <c r="F22" s="120" t="s">
        <v>214</v>
      </c>
      <c r="G22" s="120" t="s">
        <v>215</v>
      </c>
      <c r="H22" s="122">
        <v>520007.82</v>
      </c>
      <c r="I22" s="122">
        <v>520007.82</v>
      </c>
      <c r="J22" s="122"/>
      <c r="K22" s="122"/>
      <c r="L22" s="122">
        <v>520007.82</v>
      </c>
      <c r="M22" s="120"/>
      <c r="N22" s="122"/>
      <c r="O22" s="122"/>
      <c r="P22" s="122"/>
      <c r="Q22" s="122"/>
      <c r="R22" s="122"/>
      <c r="S22" s="122"/>
      <c r="T22" s="122"/>
      <c r="U22" s="122"/>
      <c r="V22" s="122"/>
      <c r="W22" s="122"/>
    </row>
    <row r="23" ht="53.25" customHeight="1" outlineLevel="1" spans="1:23">
      <c r="A23" s="120" t="s">
        <v>46</v>
      </c>
      <c r="B23" s="120" t="s">
        <v>206</v>
      </c>
      <c r="C23" s="120" t="s">
        <v>207</v>
      </c>
      <c r="D23" s="120" t="s">
        <v>97</v>
      </c>
      <c r="E23" s="120" t="s">
        <v>98</v>
      </c>
      <c r="F23" s="120" t="s">
        <v>214</v>
      </c>
      <c r="G23" s="120" t="s">
        <v>215</v>
      </c>
      <c r="H23" s="122"/>
      <c r="I23" s="122"/>
      <c r="J23" s="122"/>
      <c r="K23" s="122"/>
      <c r="L23" s="122"/>
      <c r="M23" s="120"/>
      <c r="N23" s="122"/>
      <c r="O23" s="122"/>
      <c r="P23" s="122"/>
      <c r="Q23" s="122"/>
      <c r="R23" s="122"/>
      <c r="S23" s="122"/>
      <c r="T23" s="122"/>
      <c r="U23" s="122"/>
      <c r="V23" s="122"/>
      <c r="W23" s="122"/>
    </row>
    <row r="24" ht="53.25" customHeight="1" outlineLevel="1" spans="1:23">
      <c r="A24" s="120" t="s">
        <v>46</v>
      </c>
      <c r="B24" s="120" t="s">
        <v>206</v>
      </c>
      <c r="C24" s="120" t="s">
        <v>207</v>
      </c>
      <c r="D24" s="120" t="s">
        <v>97</v>
      </c>
      <c r="E24" s="120" t="s">
        <v>98</v>
      </c>
      <c r="F24" s="120" t="s">
        <v>214</v>
      </c>
      <c r="G24" s="120" t="s">
        <v>215</v>
      </c>
      <c r="H24" s="122">
        <v>1945817.28</v>
      </c>
      <c r="I24" s="122">
        <v>1945817.28</v>
      </c>
      <c r="J24" s="122"/>
      <c r="K24" s="122"/>
      <c r="L24" s="122">
        <v>1945817.28</v>
      </c>
      <c r="M24" s="120"/>
      <c r="N24" s="122"/>
      <c r="O24" s="122"/>
      <c r="P24" s="122"/>
      <c r="Q24" s="122"/>
      <c r="R24" s="122"/>
      <c r="S24" s="122"/>
      <c r="T24" s="122"/>
      <c r="U24" s="122"/>
      <c r="V24" s="122"/>
      <c r="W24" s="122"/>
    </row>
    <row r="25" ht="53.25" customHeight="1" outlineLevel="1" spans="1:23">
      <c r="A25" s="120" t="s">
        <v>46</v>
      </c>
      <c r="B25" s="120" t="s">
        <v>206</v>
      </c>
      <c r="C25" s="120" t="s">
        <v>207</v>
      </c>
      <c r="D25" s="120" t="s">
        <v>99</v>
      </c>
      <c r="E25" s="120" t="s">
        <v>100</v>
      </c>
      <c r="F25" s="120" t="s">
        <v>216</v>
      </c>
      <c r="G25" s="120" t="s">
        <v>217</v>
      </c>
      <c r="H25" s="122">
        <v>308500</v>
      </c>
      <c r="I25" s="122">
        <v>308500</v>
      </c>
      <c r="J25" s="122"/>
      <c r="K25" s="122"/>
      <c r="L25" s="122">
        <v>308500</v>
      </c>
      <c r="M25" s="120"/>
      <c r="N25" s="122"/>
      <c r="O25" s="122"/>
      <c r="P25" s="122"/>
      <c r="Q25" s="122"/>
      <c r="R25" s="122"/>
      <c r="S25" s="122"/>
      <c r="T25" s="122"/>
      <c r="U25" s="122"/>
      <c r="V25" s="122"/>
      <c r="W25" s="122"/>
    </row>
    <row r="26" ht="53.25" customHeight="1" outlineLevel="1" spans="1:23">
      <c r="A26" s="120" t="s">
        <v>46</v>
      </c>
      <c r="B26" s="120" t="s">
        <v>206</v>
      </c>
      <c r="C26" s="120" t="s">
        <v>207</v>
      </c>
      <c r="D26" s="120" t="s">
        <v>99</v>
      </c>
      <c r="E26" s="120" t="s">
        <v>100</v>
      </c>
      <c r="F26" s="120" t="s">
        <v>216</v>
      </c>
      <c r="G26" s="120" t="s">
        <v>217</v>
      </c>
      <c r="H26" s="122">
        <v>389163.46</v>
      </c>
      <c r="I26" s="122">
        <v>389163.46</v>
      </c>
      <c r="J26" s="122"/>
      <c r="K26" s="122"/>
      <c r="L26" s="122">
        <v>389163.46</v>
      </c>
      <c r="M26" s="120"/>
      <c r="N26" s="122"/>
      <c r="O26" s="122"/>
      <c r="P26" s="122"/>
      <c r="Q26" s="122"/>
      <c r="R26" s="122"/>
      <c r="S26" s="122"/>
      <c r="T26" s="122"/>
      <c r="U26" s="122"/>
      <c r="V26" s="122"/>
      <c r="W26" s="122"/>
    </row>
    <row r="27" ht="53.25" customHeight="1" outlineLevel="1" spans="1:23">
      <c r="A27" s="120" t="s">
        <v>46</v>
      </c>
      <c r="B27" s="120" t="s">
        <v>206</v>
      </c>
      <c r="C27" s="120" t="s">
        <v>207</v>
      </c>
      <c r="D27" s="120" t="s">
        <v>84</v>
      </c>
      <c r="E27" s="120" t="s">
        <v>83</v>
      </c>
      <c r="F27" s="120" t="s">
        <v>216</v>
      </c>
      <c r="G27" s="120" t="s">
        <v>217</v>
      </c>
      <c r="H27" s="122">
        <v>681036.05</v>
      </c>
      <c r="I27" s="122">
        <v>681036.05</v>
      </c>
      <c r="J27" s="122"/>
      <c r="K27" s="122"/>
      <c r="L27" s="122">
        <v>681036.05</v>
      </c>
      <c r="M27" s="120"/>
      <c r="N27" s="122"/>
      <c r="O27" s="122"/>
      <c r="P27" s="122"/>
      <c r="Q27" s="122"/>
      <c r="R27" s="122"/>
      <c r="S27" s="122"/>
      <c r="T27" s="122"/>
      <c r="U27" s="122"/>
      <c r="V27" s="122"/>
      <c r="W27" s="122"/>
    </row>
    <row r="28" ht="53.25" customHeight="1" outlineLevel="1" spans="1:23">
      <c r="A28" s="120" t="s">
        <v>46</v>
      </c>
      <c r="B28" s="120" t="s">
        <v>206</v>
      </c>
      <c r="C28" s="120" t="s">
        <v>207</v>
      </c>
      <c r="D28" s="120" t="s">
        <v>99</v>
      </c>
      <c r="E28" s="120" t="s">
        <v>100</v>
      </c>
      <c r="F28" s="120" t="s">
        <v>216</v>
      </c>
      <c r="G28" s="120" t="s">
        <v>217</v>
      </c>
      <c r="H28" s="122"/>
      <c r="I28" s="122"/>
      <c r="J28" s="122"/>
      <c r="K28" s="122"/>
      <c r="L28" s="122"/>
      <c r="M28" s="120"/>
      <c r="N28" s="122"/>
      <c r="O28" s="122"/>
      <c r="P28" s="122"/>
      <c r="Q28" s="122"/>
      <c r="R28" s="122"/>
      <c r="S28" s="122"/>
      <c r="T28" s="122"/>
      <c r="U28" s="122"/>
      <c r="V28" s="122"/>
      <c r="W28" s="122"/>
    </row>
    <row r="29" ht="53.25" customHeight="1" outlineLevel="1" spans="1:23">
      <c r="A29" s="120" t="s">
        <v>46</v>
      </c>
      <c r="B29" s="120" t="s">
        <v>206</v>
      </c>
      <c r="C29" s="120" t="s">
        <v>207</v>
      </c>
      <c r="D29" s="120" t="s">
        <v>84</v>
      </c>
      <c r="E29" s="120" t="s">
        <v>83</v>
      </c>
      <c r="F29" s="120" t="s">
        <v>216</v>
      </c>
      <c r="G29" s="120" t="s">
        <v>217</v>
      </c>
      <c r="H29" s="122"/>
      <c r="I29" s="122"/>
      <c r="J29" s="122"/>
      <c r="K29" s="122"/>
      <c r="L29" s="122"/>
      <c r="M29" s="120"/>
      <c r="N29" s="122"/>
      <c r="O29" s="122"/>
      <c r="P29" s="122"/>
      <c r="Q29" s="122"/>
      <c r="R29" s="122"/>
      <c r="S29" s="122"/>
      <c r="T29" s="122"/>
      <c r="U29" s="122"/>
      <c r="V29" s="122"/>
      <c r="W29" s="122"/>
    </row>
    <row r="30" ht="53.25" customHeight="1" outlineLevel="1" spans="1:23">
      <c r="A30" s="120" t="s">
        <v>46</v>
      </c>
      <c r="B30" s="120" t="s">
        <v>206</v>
      </c>
      <c r="C30" s="120" t="s">
        <v>207</v>
      </c>
      <c r="D30" s="120" t="s">
        <v>99</v>
      </c>
      <c r="E30" s="120" t="s">
        <v>100</v>
      </c>
      <c r="F30" s="120" t="s">
        <v>216</v>
      </c>
      <c r="G30" s="120" t="s">
        <v>217</v>
      </c>
      <c r="H30" s="122"/>
      <c r="I30" s="122"/>
      <c r="J30" s="122"/>
      <c r="K30" s="122"/>
      <c r="L30" s="122"/>
      <c r="M30" s="120"/>
      <c r="N30" s="122"/>
      <c r="O30" s="122"/>
      <c r="P30" s="122"/>
      <c r="Q30" s="122"/>
      <c r="R30" s="122"/>
      <c r="S30" s="122"/>
      <c r="T30" s="122"/>
      <c r="U30" s="122"/>
      <c r="V30" s="122"/>
      <c r="W30" s="122"/>
    </row>
    <row r="31" ht="53.25" customHeight="1" outlineLevel="1" spans="1:23">
      <c r="A31" s="120" t="s">
        <v>46</v>
      </c>
      <c r="B31" s="120" t="s">
        <v>218</v>
      </c>
      <c r="C31" s="120" t="s">
        <v>106</v>
      </c>
      <c r="D31" s="120" t="s">
        <v>105</v>
      </c>
      <c r="E31" s="120" t="s">
        <v>106</v>
      </c>
      <c r="F31" s="120" t="s">
        <v>219</v>
      </c>
      <c r="G31" s="120" t="s">
        <v>106</v>
      </c>
      <c r="H31" s="122">
        <v>15000000</v>
      </c>
      <c r="I31" s="122"/>
      <c r="J31" s="122"/>
      <c r="K31" s="122"/>
      <c r="L31" s="122"/>
      <c r="M31" s="120"/>
      <c r="N31" s="122"/>
      <c r="O31" s="122"/>
      <c r="P31" s="122"/>
      <c r="Q31" s="122"/>
      <c r="R31" s="122">
        <v>15000000</v>
      </c>
      <c r="S31" s="122">
        <v>15000000</v>
      </c>
      <c r="T31" s="122"/>
      <c r="U31" s="122"/>
      <c r="V31" s="122"/>
      <c r="W31" s="122"/>
    </row>
    <row r="32" ht="53.25" customHeight="1" outlineLevel="1" spans="1:23">
      <c r="A32" s="120" t="s">
        <v>46</v>
      </c>
      <c r="B32" s="120" t="s">
        <v>220</v>
      </c>
      <c r="C32" s="120" t="s">
        <v>221</v>
      </c>
      <c r="D32" s="120" t="s">
        <v>89</v>
      </c>
      <c r="E32" s="120" t="s">
        <v>90</v>
      </c>
      <c r="F32" s="120" t="s">
        <v>222</v>
      </c>
      <c r="G32" s="120" t="s">
        <v>223</v>
      </c>
      <c r="H32" s="122">
        <v>46080</v>
      </c>
      <c r="I32" s="122">
        <v>46080</v>
      </c>
      <c r="J32" s="122"/>
      <c r="K32" s="122"/>
      <c r="L32" s="122">
        <v>46080</v>
      </c>
      <c r="M32" s="120"/>
      <c r="N32" s="122"/>
      <c r="O32" s="122"/>
      <c r="P32" s="122"/>
      <c r="Q32" s="122"/>
      <c r="R32" s="122"/>
      <c r="S32" s="122"/>
      <c r="T32" s="122"/>
      <c r="U32" s="122"/>
      <c r="V32" s="122"/>
      <c r="W32" s="122"/>
    </row>
    <row r="33" ht="53.25" customHeight="1" outlineLevel="1" spans="1:23">
      <c r="A33" s="120" t="s">
        <v>46</v>
      </c>
      <c r="B33" s="120" t="s">
        <v>224</v>
      </c>
      <c r="C33" s="120" t="s">
        <v>225</v>
      </c>
      <c r="D33" s="120" t="s">
        <v>89</v>
      </c>
      <c r="E33" s="120" t="s">
        <v>90</v>
      </c>
      <c r="F33" s="120" t="s">
        <v>226</v>
      </c>
      <c r="G33" s="120" t="s">
        <v>227</v>
      </c>
      <c r="H33" s="122">
        <v>1800000</v>
      </c>
      <c r="I33" s="122"/>
      <c r="J33" s="122"/>
      <c r="K33" s="122"/>
      <c r="L33" s="122"/>
      <c r="M33" s="120"/>
      <c r="N33" s="122"/>
      <c r="O33" s="122"/>
      <c r="P33" s="122"/>
      <c r="Q33" s="122"/>
      <c r="R33" s="122">
        <v>1800000</v>
      </c>
      <c r="S33" s="122">
        <v>1800000</v>
      </c>
      <c r="T33" s="122"/>
      <c r="U33" s="122"/>
      <c r="V33" s="122"/>
      <c r="W33" s="122"/>
    </row>
    <row r="34" ht="53.25" customHeight="1" outlineLevel="1" spans="1:23">
      <c r="A34" s="120" t="s">
        <v>46</v>
      </c>
      <c r="B34" s="120" t="s">
        <v>224</v>
      </c>
      <c r="C34" s="120" t="s">
        <v>225</v>
      </c>
      <c r="D34" s="120" t="s">
        <v>89</v>
      </c>
      <c r="E34" s="120" t="s">
        <v>90</v>
      </c>
      <c r="F34" s="120" t="s">
        <v>228</v>
      </c>
      <c r="G34" s="120" t="s">
        <v>229</v>
      </c>
      <c r="H34" s="122">
        <v>115000</v>
      </c>
      <c r="I34" s="122"/>
      <c r="J34" s="122"/>
      <c r="K34" s="122"/>
      <c r="L34" s="122"/>
      <c r="M34" s="120"/>
      <c r="N34" s="122"/>
      <c r="O34" s="122"/>
      <c r="P34" s="122"/>
      <c r="Q34" s="122"/>
      <c r="R34" s="122">
        <v>115000</v>
      </c>
      <c r="S34" s="122">
        <v>115000</v>
      </c>
      <c r="T34" s="122"/>
      <c r="U34" s="122"/>
      <c r="V34" s="122"/>
      <c r="W34" s="122"/>
    </row>
    <row r="35" ht="53.25" customHeight="1" outlineLevel="1" spans="1:23">
      <c r="A35" s="120" t="s">
        <v>46</v>
      </c>
      <c r="B35" s="120" t="s">
        <v>224</v>
      </c>
      <c r="C35" s="120" t="s">
        <v>225</v>
      </c>
      <c r="D35" s="120" t="s">
        <v>89</v>
      </c>
      <c r="E35" s="120" t="s">
        <v>90</v>
      </c>
      <c r="F35" s="120" t="s">
        <v>230</v>
      </c>
      <c r="G35" s="120" t="s">
        <v>231</v>
      </c>
      <c r="H35" s="122">
        <v>1500000</v>
      </c>
      <c r="I35" s="122"/>
      <c r="J35" s="122"/>
      <c r="K35" s="122"/>
      <c r="L35" s="122"/>
      <c r="M35" s="120"/>
      <c r="N35" s="122"/>
      <c r="O35" s="122"/>
      <c r="P35" s="122"/>
      <c r="Q35" s="122"/>
      <c r="R35" s="122">
        <v>1500000</v>
      </c>
      <c r="S35" s="122">
        <v>1500000</v>
      </c>
      <c r="T35" s="122"/>
      <c r="U35" s="122"/>
      <c r="V35" s="122"/>
      <c r="W35" s="122"/>
    </row>
    <row r="36" ht="53.25" customHeight="1" outlineLevel="1" spans="1:23">
      <c r="A36" s="120" t="s">
        <v>46</v>
      </c>
      <c r="B36" s="120" t="s">
        <v>224</v>
      </c>
      <c r="C36" s="120" t="s">
        <v>225</v>
      </c>
      <c r="D36" s="120" t="s">
        <v>89</v>
      </c>
      <c r="E36" s="120" t="s">
        <v>90</v>
      </c>
      <c r="F36" s="120" t="s">
        <v>232</v>
      </c>
      <c r="G36" s="120" t="s">
        <v>233</v>
      </c>
      <c r="H36" s="122">
        <v>6000000</v>
      </c>
      <c r="I36" s="122"/>
      <c r="J36" s="122"/>
      <c r="K36" s="122"/>
      <c r="L36" s="122"/>
      <c r="M36" s="120"/>
      <c r="N36" s="122"/>
      <c r="O36" s="122"/>
      <c r="P36" s="122"/>
      <c r="Q36" s="122"/>
      <c r="R36" s="122">
        <v>6000000</v>
      </c>
      <c r="S36" s="122">
        <v>6000000</v>
      </c>
      <c r="T36" s="122"/>
      <c r="U36" s="122"/>
      <c r="V36" s="122"/>
      <c r="W36" s="122"/>
    </row>
    <row r="37" ht="53.25" customHeight="1" outlineLevel="1" spans="1:23">
      <c r="A37" s="120" t="s">
        <v>46</v>
      </c>
      <c r="B37" s="120" t="s">
        <v>224</v>
      </c>
      <c r="C37" s="120" t="s">
        <v>225</v>
      </c>
      <c r="D37" s="120" t="s">
        <v>89</v>
      </c>
      <c r="E37" s="120" t="s">
        <v>90</v>
      </c>
      <c r="F37" s="120" t="s">
        <v>234</v>
      </c>
      <c r="G37" s="120" t="s">
        <v>235</v>
      </c>
      <c r="H37" s="122">
        <v>1154800</v>
      </c>
      <c r="I37" s="122"/>
      <c r="J37" s="122"/>
      <c r="K37" s="122"/>
      <c r="L37" s="122"/>
      <c r="M37" s="120"/>
      <c r="N37" s="122"/>
      <c r="O37" s="122"/>
      <c r="P37" s="122"/>
      <c r="Q37" s="122"/>
      <c r="R37" s="122">
        <v>1154800</v>
      </c>
      <c r="S37" s="122">
        <v>1154800</v>
      </c>
      <c r="T37" s="122"/>
      <c r="U37" s="122"/>
      <c r="V37" s="122"/>
      <c r="W37" s="122"/>
    </row>
    <row r="38" ht="53.25" customHeight="1" outlineLevel="1" spans="1:23">
      <c r="A38" s="120" t="s">
        <v>46</v>
      </c>
      <c r="B38" s="120" t="s">
        <v>224</v>
      </c>
      <c r="C38" s="120" t="s">
        <v>225</v>
      </c>
      <c r="D38" s="120" t="s">
        <v>89</v>
      </c>
      <c r="E38" s="120" t="s">
        <v>90</v>
      </c>
      <c r="F38" s="120" t="s">
        <v>236</v>
      </c>
      <c r="G38" s="120" t="s">
        <v>237</v>
      </c>
      <c r="H38" s="122">
        <v>408000</v>
      </c>
      <c r="I38" s="122"/>
      <c r="J38" s="122"/>
      <c r="K38" s="122"/>
      <c r="L38" s="122"/>
      <c r="M38" s="120"/>
      <c r="N38" s="122"/>
      <c r="O38" s="122"/>
      <c r="P38" s="122"/>
      <c r="Q38" s="122"/>
      <c r="R38" s="122">
        <v>408000</v>
      </c>
      <c r="S38" s="122">
        <v>408000</v>
      </c>
      <c r="T38" s="122"/>
      <c r="U38" s="122"/>
      <c r="V38" s="122"/>
      <c r="W38" s="122"/>
    </row>
    <row r="39" ht="53.25" customHeight="1" outlineLevel="1" spans="1:23">
      <c r="A39" s="120" t="s">
        <v>46</v>
      </c>
      <c r="B39" s="120" t="s">
        <v>224</v>
      </c>
      <c r="C39" s="120" t="s">
        <v>225</v>
      </c>
      <c r="D39" s="120" t="s">
        <v>89</v>
      </c>
      <c r="E39" s="120" t="s">
        <v>90</v>
      </c>
      <c r="F39" s="120" t="s">
        <v>238</v>
      </c>
      <c r="G39" s="120" t="s">
        <v>239</v>
      </c>
      <c r="H39" s="122">
        <v>1273000</v>
      </c>
      <c r="I39" s="122"/>
      <c r="J39" s="122"/>
      <c r="K39" s="122"/>
      <c r="L39" s="122"/>
      <c r="M39" s="120"/>
      <c r="N39" s="122"/>
      <c r="O39" s="122"/>
      <c r="P39" s="122"/>
      <c r="Q39" s="122"/>
      <c r="R39" s="122">
        <v>1273000</v>
      </c>
      <c r="S39" s="122">
        <v>1273000</v>
      </c>
      <c r="T39" s="122"/>
      <c r="U39" s="122"/>
      <c r="V39" s="122"/>
      <c r="W39" s="122"/>
    </row>
    <row r="40" ht="53.25" customHeight="1" outlineLevel="1" spans="1:23">
      <c r="A40" s="120" t="s">
        <v>46</v>
      </c>
      <c r="B40" s="120" t="s">
        <v>224</v>
      </c>
      <c r="C40" s="120" t="s">
        <v>225</v>
      </c>
      <c r="D40" s="120" t="s">
        <v>89</v>
      </c>
      <c r="E40" s="120" t="s">
        <v>90</v>
      </c>
      <c r="F40" s="120" t="s">
        <v>240</v>
      </c>
      <c r="G40" s="120" t="s">
        <v>241</v>
      </c>
      <c r="H40" s="122">
        <v>14000000</v>
      </c>
      <c r="I40" s="122"/>
      <c r="J40" s="122"/>
      <c r="K40" s="122"/>
      <c r="L40" s="122"/>
      <c r="M40" s="120"/>
      <c r="N40" s="122"/>
      <c r="O40" s="122"/>
      <c r="P40" s="122"/>
      <c r="Q40" s="122"/>
      <c r="R40" s="122">
        <v>14000000</v>
      </c>
      <c r="S40" s="122">
        <v>14000000</v>
      </c>
      <c r="T40" s="122"/>
      <c r="U40" s="122"/>
      <c r="V40" s="122"/>
      <c r="W40" s="122"/>
    </row>
    <row r="41" ht="53.25" customHeight="1" outlineLevel="1" spans="1:23">
      <c r="A41" s="120" t="s">
        <v>46</v>
      </c>
      <c r="B41" s="120" t="s">
        <v>224</v>
      </c>
      <c r="C41" s="120" t="s">
        <v>225</v>
      </c>
      <c r="D41" s="120" t="s">
        <v>89</v>
      </c>
      <c r="E41" s="120" t="s">
        <v>90</v>
      </c>
      <c r="F41" s="120" t="s">
        <v>242</v>
      </c>
      <c r="G41" s="120" t="s">
        <v>243</v>
      </c>
      <c r="H41" s="122">
        <v>13000000</v>
      </c>
      <c r="I41" s="122"/>
      <c r="J41" s="122"/>
      <c r="K41" s="122"/>
      <c r="L41" s="122"/>
      <c r="M41" s="120"/>
      <c r="N41" s="122"/>
      <c r="O41" s="122"/>
      <c r="P41" s="122"/>
      <c r="Q41" s="122"/>
      <c r="R41" s="122">
        <v>13000000</v>
      </c>
      <c r="S41" s="122">
        <v>13000000</v>
      </c>
      <c r="T41" s="122"/>
      <c r="U41" s="122"/>
      <c r="V41" s="122"/>
      <c r="W41" s="122"/>
    </row>
    <row r="42" ht="53.25" customHeight="1" outlineLevel="1" spans="1:23">
      <c r="A42" s="120" t="s">
        <v>46</v>
      </c>
      <c r="B42" s="120" t="s">
        <v>244</v>
      </c>
      <c r="C42" s="120" t="s">
        <v>245</v>
      </c>
      <c r="D42" s="120" t="s">
        <v>89</v>
      </c>
      <c r="E42" s="120" t="s">
        <v>90</v>
      </c>
      <c r="F42" s="120" t="s">
        <v>246</v>
      </c>
      <c r="G42" s="120" t="s">
        <v>167</v>
      </c>
      <c r="H42" s="122">
        <v>49860</v>
      </c>
      <c r="I42" s="122"/>
      <c r="J42" s="122"/>
      <c r="K42" s="122"/>
      <c r="L42" s="122"/>
      <c r="M42" s="120"/>
      <c r="N42" s="122"/>
      <c r="O42" s="122"/>
      <c r="P42" s="122"/>
      <c r="Q42" s="122"/>
      <c r="R42" s="122">
        <v>49860</v>
      </c>
      <c r="S42" s="122">
        <v>49860</v>
      </c>
      <c r="T42" s="122"/>
      <c r="U42" s="122"/>
      <c r="V42" s="122"/>
      <c r="W42" s="122"/>
    </row>
    <row r="43" ht="53.25" customHeight="1" outlineLevel="1" spans="1:23">
      <c r="A43" s="120" t="s">
        <v>46</v>
      </c>
      <c r="B43" s="120" t="s">
        <v>224</v>
      </c>
      <c r="C43" s="120" t="s">
        <v>225</v>
      </c>
      <c r="D43" s="120" t="s">
        <v>89</v>
      </c>
      <c r="E43" s="120" t="s">
        <v>90</v>
      </c>
      <c r="F43" s="120" t="s">
        <v>247</v>
      </c>
      <c r="G43" s="120" t="s">
        <v>248</v>
      </c>
      <c r="H43" s="122">
        <v>488719820.73</v>
      </c>
      <c r="I43" s="122"/>
      <c r="J43" s="122"/>
      <c r="K43" s="122"/>
      <c r="L43" s="122"/>
      <c r="M43" s="120"/>
      <c r="N43" s="122"/>
      <c r="O43" s="122"/>
      <c r="P43" s="122"/>
      <c r="Q43" s="122"/>
      <c r="R43" s="122">
        <v>488719820.73</v>
      </c>
      <c r="S43" s="122">
        <v>458259820.73</v>
      </c>
      <c r="T43" s="122">
        <v>17460000</v>
      </c>
      <c r="U43" s="122"/>
      <c r="V43" s="122"/>
      <c r="W43" s="122">
        <v>13000000</v>
      </c>
    </row>
    <row r="44" ht="53.25" customHeight="1" outlineLevel="1" spans="1:23">
      <c r="A44" s="120" t="s">
        <v>46</v>
      </c>
      <c r="B44" s="120" t="s">
        <v>224</v>
      </c>
      <c r="C44" s="120" t="s">
        <v>225</v>
      </c>
      <c r="D44" s="120" t="s">
        <v>89</v>
      </c>
      <c r="E44" s="120" t="s">
        <v>90</v>
      </c>
      <c r="F44" s="120" t="s">
        <v>249</v>
      </c>
      <c r="G44" s="120" t="s">
        <v>250</v>
      </c>
      <c r="H44" s="122">
        <v>4266000</v>
      </c>
      <c r="I44" s="122"/>
      <c r="J44" s="122"/>
      <c r="K44" s="122"/>
      <c r="L44" s="122"/>
      <c r="M44" s="120"/>
      <c r="N44" s="122"/>
      <c r="O44" s="122"/>
      <c r="P44" s="122"/>
      <c r="Q44" s="122"/>
      <c r="R44" s="122">
        <v>4266000</v>
      </c>
      <c r="S44" s="122">
        <v>4266000</v>
      </c>
      <c r="T44" s="122"/>
      <c r="U44" s="122"/>
      <c r="V44" s="122"/>
      <c r="W44" s="122"/>
    </row>
    <row r="45" ht="53.25" customHeight="1" outlineLevel="1" spans="1:23">
      <c r="A45" s="120" t="s">
        <v>46</v>
      </c>
      <c r="B45" s="120" t="s">
        <v>224</v>
      </c>
      <c r="C45" s="120" t="s">
        <v>225</v>
      </c>
      <c r="D45" s="120" t="s">
        <v>89</v>
      </c>
      <c r="E45" s="120" t="s">
        <v>90</v>
      </c>
      <c r="F45" s="120" t="s">
        <v>251</v>
      </c>
      <c r="G45" s="120" t="s">
        <v>252</v>
      </c>
      <c r="H45" s="122">
        <v>11607000</v>
      </c>
      <c r="I45" s="122"/>
      <c r="J45" s="122"/>
      <c r="K45" s="122"/>
      <c r="L45" s="122"/>
      <c r="M45" s="120"/>
      <c r="N45" s="122"/>
      <c r="O45" s="122"/>
      <c r="P45" s="122"/>
      <c r="Q45" s="122"/>
      <c r="R45" s="122">
        <v>11607000</v>
      </c>
      <c r="S45" s="122">
        <v>11607000</v>
      </c>
      <c r="T45" s="122"/>
      <c r="U45" s="122"/>
      <c r="V45" s="122"/>
      <c r="W45" s="122"/>
    </row>
    <row r="46" ht="53.25" customHeight="1" outlineLevel="1" spans="1:23">
      <c r="A46" s="120" t="s">
        <v>46</v>
      </c>
      <c r="B46" s="120" t="s">
        <v>253</v>
      </c>
      <c r="C46" s="120" t="s">
        <v>254</v>
      </c>
      <c r="D46" s="120" t="s">
        <v>89</v>
      </c>
      <c r="E46" s="120" t="s">
        <v>90</v>
      </c>
      <c r="F46" s="120" t="s">
        <v>255</v>
      </c>
      <c r="G46" s="120" t="s">
        <v>256</v>
      </c>
      <c r="H46" s="122">
        <v>148670</v>
      </c>
      <c r="I46" s="122"/>
      <c r="J46" s="122"/>
      <c r="K46" s="122"/>
      <c r="L46" s="122"/>
      <c r="M46" s="120"/>
      <c r="N46" s="122"/>
      <c r="O46" s="122"/>
      <c r="P46" s="122"/>
      <c r="Q46" s="122"/>
      <c r="R46" s="122">
        <v>148670</v>
      </c>
      <c r="S46" s="122">
        <v>148670</v>
      </c>
      <c r="T46" s="122"/>
      <c r="U46" s="122"/>
      <c r="V46" s="122"/>
      <c r="W46" s="122"/>
    </row>
    <row r="47" ht="53.25" customHeight="1" outlineLevel="1" spans="1:23">
      <c r="A47" s="120" t="s">
        <v>46</v>
      </c>
      <c r="B47" s="120" t="s">
        <v>224</v>
      </c>
      <c r="C47" s="120" t="s">
        <v>225</v>
      </c>
      <c r="D47" s="120" t="s">
        <v>89</v>
      </c>
      <c r="E47" s="120" t="s">
        <v>90</v>
      </c>
      <c r="F47" s="120" t="s">
        <v>257</v>
      </c>
      <c r="G47" s="120" t="s">
        <v>258</v>
      </c>
      <c r="H47" s="122">
        <v>1100000</v>
      </c>
      <c r="I47" s="122"/>
      <c r="J47" s="122"/>
      <c r="K47" s="122"/>
      <c r="L47" s="122"/>
      <c r="M47" s="120"/>
      <c r="N47" s="122"/>
      <c r="O47" s="122"/>
      <c r="P47" s="122"/>
      <c r="Q47" s="122"/>
      <c r="R47" s="122">
        <v>1100000</v>
      </c>
      <c r="S47" s="122">
        <v>1100000</v>
      </c>
      <c r="T47" s="122"/>
      <c r="U47" s="122"/>
      <c r="V47" s="122"/>
      <c r="W47" s="122"/>
    </row>
    <row r="48" ht="53.25" customHeight="1" outlineLevel="1" spans="1:23">
      <c r="A48" s="120" t="s">
        <v>46</v>
      </c>
      <c r="B48" s="120" t="s">
        <v>224</v>
      </c>
      <c r="C48" s="120" t="s">
        <v>225</v>
      </c>
      <c r="D48" s="120" t="s">
        <v>89</v>
      </c>
      <c r="E48" s="120" t="s">
        <v>90</v>
      </c>
      <c r="F48" s="120" t="s">
        <v>259</v>
      </c>
      <c r="G48" s="120" t="s">
        <v>260</v>
      </c>
      <c r="H48" s="122">
        <v>2200000</v>
      </c>
      <c r="I48" s="122"/>
      <c r="J48" s="122"/>
      <c r="K48" s="122"/>
      <c r="L48" s="122"/>
      <c r="M48" s="120"/>
      <c r="N48" s="122"/>
      <c r="O48" s="122"/>
      <c r="P48" s="122"/>
      <c r="Q48" s="122"/>
      <c r="R48" s="122">
        <v>2200000</v>
      </c>
      <c r="S48" s="122">
        <v>2200000</v>
      </c>
      <c r="T48" s="122"/>
      <c r="U48" s="122"/>
      <c r="V48" s="122"/>
      <c r="W48" s="122"/>
    </row>
    <row r="49" ht="53.25" customHeight="1" outlineLevel="1" spans="1:23">
      <c r="A49" s="120" t="s">
        <v>46</v>
      </c>
      <c r="B49" s="120" t="s">
        <v>224</v>
      </c>
      <c r="C49" s="120" t="s">
        <v>225</v>
      </c>
      <c r="D49" s="120" t="s">
        <v>89</v>
      </c>
      <c r="E49" s="120" t="s">
        <v>90</v>
      </c>
      <c r="F49" s="120" t="s">
        <v>261</v>
      </c>
      <c r="G49" s="120" t="s">
        <v>262</v>
      </c>
      <c r="H49" s="122">
        <v>31400000</v>
      </c>
      <c r="I49" s="122"/>
      <c r="J49" s="122"/>
      <c r="K49" s="122"/>
      <c r="L49" s="122"/>
      <c r="M49" s="120"/>
      <c r="N49" s="122"/>
      <c r="O49" s="122"/>
      <c r="P49" s="122"/>
      <c r="Q49" s="122"/>
      <c r="R49" s="122">
        <v>31400000</v>
      </c>
      <c r="S49" s="122">
        <v>31400000</v>
      </c>
      <c r="T49" s="122"/>
      <c r="U49" s="122"/>
      <c r="V49" s="122"/>
      <c r="W49" s="122"/>
    </row>
    <row r="50" ht="53.25" customHeight="1" outlineLevel="1" spans="1:23">
      <c r="A50" s="120" t="s">
        <v>46</v>
      </c>
      <c r="B50" s="120" t="s">
        <v>224</v>
      </c>
      <c r="C50" s="120" t="s">
        <v>225</v>
      </c>
      <c r="D50" s="120" t="s">
        <v>89</v>
      </c>
      <c r="E50" s="120" t="s">
        <v>90</v>
      </c>
      <c r="F50" s="120" t="s">
        <v>263</v>
      </c>
      <c r="G50" s="120" t="s">
        <v>264</v>
      </c>
      <c r="H50" s="122">
        <v>800000</v>
      </c>
      <c r="I50" s="122"/>
      <c r="J50" s="122"/>
      <c r="K50" s="122"/>
      <c r="L50" s="122"/>
      <c r="M50" s="120"/>
      <c r="N50" s="122"/>
      <c r="O50" s="122"/>
      <c r="P50" s="122"/>
      <c r="Q50" s="122"/>
      <c r="R50" s="122">
        <v>800000</v>
      </c>
      <c r="S50" s="122">
        <v>800000</v>
      </c>
      <c r="T50" s="122"/>
      <c r="U50" s="122"/>
      <c r="V50" s="122"/>
      <c r="W50" s="122"/>
    </row>
    <row r="51" ht="53.25" customHeight="1" outlineLevel="1" spans="1:23">
      <c r="A51" s="120" t="s">
        <v>46</v>
      </c>
      <c r="B51" s="120" t="s">
        <v>265</v>
      </c>
      <c r="C51" s="120" t="s">
        <v>266</v>
      </c>
      <c r="D51" s="120" t="s">
        <v>89</v>
      </c>
      <c r="E51" s="120" t="s">
        <v>90</v>
      </c>
      <c r="F51" s="120" t="s">
        <v>267</v>
      </c>
      <c r="G51" s="120" t="s">
        <v>268</v>
      </c>
      <c r="H51" s="122">
        <v>1600000</v>
      </c>
      <c r="I51" s="122"/>
      <c r="J51" s="122"/>
      <c r="K51" s="122"/>
      <c r="L51" s="122"/>
      <c r="M51" s="120"/>
      <c r="N51" s="122"/>
      <c r="O51" s="122"/>
      <c r="P51" s="122"/>
      <c r="Q51" s="122"/>
      <c r="R51" s="122">
        <v>1600000</v>
      </c>
      <c r="S51" s="122">
        <v>1600000</v>
      </c>
      <c r="T51" s="122"/>
      <c r="U51" s="122"/>
      <c r="V51" s="122"/>
      <c r="W51" s="122"/>
    </row>
    <row r="52" ht="53.25" customHeight="1" outlineLevel="1" spans="1:23">
      <c r="A52" s="120" t="s">
        <v>46</v>
      </c>
      <c r="B52" s="120" t="s">
        <v>269</v>
      </c>
      <c r="C52" s="120" t="s">
        <v>270</v>
      </c>
      <c r="D52" s="120" t="s">
        <v>89</v>
      </c>
      <c r="E52" s="120" t="s">
        <v>90</v>
      </c>
      <c r="F52" s="120" t="s">
        <v>271</v>
      </c>
      <c r="G52" s="120" t="s">
        <v>272</v>
      </c>
      <c r="H52" s="122">
        <v>6260000</v>
      </c>
      <c r="I52" s="122"/>
      <c r="J52" s="122"/>
      <c r="K52" s="122"/>
      <c r="L52" s="122"/>
      <c r="M52" s="120"/>
      <c r="N52" s="122"/>
      <c r="O52" s="122"/>
      <c r="P52" s="122"/>
      <c r="Q52" s="122"/>
      <c r="R52" s="122">
        <v>6260000</v>
      </c>
      <c r="S52" s="122">
        <v>6260000</v>
      </c>
      <c r="T52" s="122"/>
      <c r="U52" s="122"/>
      <c r="V52" s="122"/>
      <c r="W52" s="122"/>
    </row>
    <row r="53" ht="53.25" customHeight="1" outlineLevel="1" spans="1:23">
      <c r="A53" s="120" t="s">
        <v>46</v>
      </c>
      <c r="B53" s="120" t="s">
        <v>273</v>
      </c>
      <c r="C53" s="120" t="s">
        <v>274</v>
      </c>
      <c r="D53" s="120" t="s">
        <v>89</v>
      </c>
      <c r="E53" s="120" t="s">
        <v>90</v>
      </c>
      <c r="F53" s="120" t="s">
        <v>275</v>
      </c>
      <c r="G53" s="120" t="s">
        <v>276</v>
      </c>
      <c r="H53" s="122">
        <v>101140</v>
      </c>
      <c r="I53" s="122"/>
      <c r="J53" s="122"/>
      <c r="K53" s="122"/>
      <c r="L53" s="122"/>
      <c r="M53" s="120"/>
      <c r="N53" s="122"/>
      <c r="O53" s="122"/>
      <c r="P53" s="122"/>
      <c r="Q53" s="122"/>
      <c r="R53" s="122">
        <v>101140</v>
      </c>
      <c r="S53" s="122">
        <v>101140</v>
      </c>
      <c r="T53" s="122"/>
      <c r="U53" s="122"/>
      <c r="V53" s="122"/>
      <c r="W53" s="122"/>
    </row>
    <row r="54" ht="53.25" customHeight="1" outlineLevel="1" spans="1:23">
      <c r="A54" s="120" t="s">
        <v>46</v>
      </c>
      <c r="B54" s="120" t="s">
        <v>224</v>
      </c>
      <c r="C54" s="120" t="s">
        <v>225</v>
      </c>
      <c r="D54" s="120" t="s">
        <v>89</v>
      </c>
      <c r="E54" s="120" t="s">
        <v>90</v>
      </c>
      <c r="F54" s="120" t="s">
        <v>277</v>
      </c>
      <c r="G54" s="120" t="s">
        <v>278</v>
      </c>
      <c r="H54" s="122">
        <v>40000</v>
      </c>
      <c r="I54" s="122"/>
      <c r="J54" s="122"/>
      <c r="K54" s="122"/>
      <c r="L54" s="122"/>
      <c r="M54" s="120"/>
      <c r="N54" s="122"/>
      <c r="O54" s="122"/>
      <c r="P54" s="122"/>
      <c r="Q54" s="122"/>
      <c r="R54" s="122">
        <v>40000</v>
      </c>
      <c r="S54" s="122">
        <v>40000</v>
      </c>
      <c r="T54" s="122"/>
      <c r="U54" s="122"/>
      <c r="V54" s="122"/>
      <c r="W54" s="122"/>
    </row>
    <row r="55" ht="53.25" customHeight="1" outlineLevel="1" spans="1:23">
      <c r="A55" s="120" t="s">
        <v>46</v>
      </c>
      <c r="B55" s="120" t="s">
        <v>279</v>
      </c>
      <c r="C55" s="120" t="s">
        <v>280</v>
      </c>
      <c r="D55" s="120" t="s">
        <v>78</v>
      </c>
      <c r="E55" s="120" t="s">
        <v>79</v>
      </c>
      <c r="F55" s="120" t="s">
        <v>226</v>
      </c>
      <c r="G55" s="120" t="s">
        <v>227</v>
      </c>
      <c r="H55" s="122">
        <v>366000</v>
      </c>
      <c r="I55" s="122">
        <v>366000</v>
      </c>
      <c r="J55" s="122"/>
      <c r="K55" s="122"/>
      <c r="L55" s="122">
        <v>366000</v>
      </c>
      <c r="M55" s="120"/>
      <c r="N55" s="122"/>
      <c r="O55" s="122"/>
      <c r="P55" s="122"/>
      <c r="Q55" s="122"/>
      <c r="R55" s="122"/>
      <c r="S55" s="122"/>
      <c r="T55" s="122"/>
      <c r="U55" s="122"/>
      <c r="V55" s="122"/>
      <c r="W55" s="122"/>
    </row>
    <row r="56" ht="53.25" customHeight="1" outlineLevel="1" spans="1:23">
      <c r="A56" s="120" t="s">
        <v>46</v>
      </c>
      <c r="B56" s="120" t="s">
        <v>281</v>
      </c>
      <c r="C56" s="120" t="s">
        <v>282</v>
      </c>
      <c r="D56" s="120" t="s">
        <v>89</v>
      </c>
      <c r="E56" s="120" t="s">
        <v>90</v>
      </c>
      <c r="F56" s="120" t="s">
        <v>261</v>
      </c>
      <c r="G56" s="120" t="s">
        <v>262</v>
      </c>
      <c r="H56" s="122">
        <v>200000</v>
      </c>
      <c r="I56" s="122">
        <v>200000</v>
      </c>
      <c r="J56" s="122"/>
      <c r="K56" s="122"/>
      <c r="L56" s="122">
        <v>200000</v>
      </c>
      <c r="M56" s="120"/>
      <c r="N56" s="122"/>
      <c r="O56" s="122"/>
      <c r="P56" s="122"/>
      <c r="Q56" s="122"/>
      <c r="R56" s="122"/>
      <c r="S56" s="122"/>
      <c r="T56" s="122"/>
      <c r="U56" s="122"/>
      <c r="V56" s="122"/>
      <c r="W56" s="122"/>
    </row>
    <row r="57" ht="53.25" customHeight="1" outlineLevel="1" spans="1:23">
      <c r="A57" s="120" t="s">
        <v>46</v>
      </c>
      <c r="B57" s="120" t="s">
        <v>283</v>
      </c>
      <c r="C57" s="120" t="s">
        <v>284</v>
      </c>
      <c r="D57" s="120" t="s">
        <v>89</v>
      </c>
      <c r="E57" s="120" t="s">
        <v>90</v>
      </c>
      <c r="F57" s="120" t="s">
        <v>261</v>
      </c>
      <c r="G57" s="120" t="s">
        <v>262</v>
      </c>
      <c r="H57" s="122">
        <v>50000</v>
      </c>
      <c r="I57" s="122">
        <v>50000</v>
      </c>
      <c r="J57" s="122"/>
      <c r="K57" s="122"/>
      <c r="L57" s="122">
        <v>50000</v>
      </c>
      <c r="M57" s="120"/>
      <c r="N57" s="122"/>
      <c r="O57" s="122"/>
      <c r="P57" s="122"/>
      <c r="Q57" s="122"/>
      <c r="R57" s="122"/>
      <c r="S57" s="122"/>
      <c r="T57" s="122"/>
      <c r="U57" s="122"/>
      <c r="V57" s="122"/>
      <c r="W57" s="122"/>
    </row>
    <row r="58" ht="53.25" customHeight="1" outlineLevel="1" spans="1:23">
      <c r="A58" s="120" t="s">
        <v>46</v>
      </c>
      <c r="B58" s="120" t="s">
        <v>285</v>
      </c>
      <c r="C58" s="120" t="s">
        <v>286</v>
      </c>
      <c r="D58" s="120" t="s">
        <v>89</v>
      </c>
      <c r="E58" s="120" t="s">
        <v>90</v>
      </c>
      <c r="F58" s="120" t="s">
        <v>247</v>
      </c>
      <c r="G58" s="120" t="s">
        <v>248</v>
      </c>
      <c r="H58" s="122">
        <v>2865000</v>
      </c>
      <c r="I58" s="122">
        <v>2865000</v>
      </c>
      <c r="J58" s="122"/>
      <c r="K58" s="122"/>
      <c r="L58" s="122">
        <v>2865000</v>
      </c>
      <c r="M58" s="120"/>
      <c r="N58" s="122"/>
      <c r="O58" s="122"/>
      <c r="P58" s="122"/>
      <c r="Q58" s="122"/>
      <c r="R58" s="122"/>
      <c r="S58" s="122"/>
      <c r="T58" s="122"/>
      <c r="U58" s="122"/>
      <c r="V58" s="122"/>
      <c r="W58" s="122"/>
    </row>
    <row r="59" ht="53.25" customHeight="1" outlineLevel="1" spans="1:23">
      <c r="A59" s="120" t="s">
        <v>46</v>
      </c>
      <c r="B59" s="120" t="s">
        <v>287</v>
      </c>
      <c r="C59" s="120" t="s">
        <v>288</v>
      </c>
      <c r="D59" s="120" t="s">
        <v>89</v>
      </c>
      <c r="E59" s="120" t="s">
        <v>90</v>
      </c>
      <c r="F59" s="120" t="s">
        <v>222</v>
      </c>
      <c r="G59" s="120" t="s">
        <v>223</v>
      </c>
      <c r="H59" s="122">
        <v>125489556.55</v>
      </c>
      <c r="I59" s="122"/>
      <c r="J59" s="122"/>
      <c r="K59" s="122"/>
      <c r="L59" s="122"/>
      <c r="M59" s="120"/>
      <c r="N59" s="122"/>
      <c r="O59" s="122"/>
      <c r="P59" s="122"/>
      <c r="Q59" s="122"/>
      <c r="R59" s="122">
        <v>125489556.55</v>
      </c>
      <c r="S59" s="122">
        <v>125489556.55</v>
      </c>
      <c r="T59" s="122"/>
      <c r="U59" s="122"/>
      <c r="V59" s="122"/>
      <c r="W59" s="122"/>
    </row>
    <row r="60" ht="30.75" customHeight="1" spans="1:23">
      <c r="A60" s="126" t="s">
        <v>30</v>
      </c>
      <c r="B60" s="126"/>
      <c r="C60" s="126"/>
      <c r="D60" s="126"/>
      <c r="E60" s="126"/>
      <c r="F60" s="126"/>
      <c r="G60" s="126"/>
      <c r="H60" s="122">
        <v>997738993.75</v>
      </c>
      <c r="I60" s="122">
        <v>51057582.87</v>
      </c>
      <c r="J60" s="122"/>
      <c r="K60" s="122"/>
      <c r="L60" s="122">
        <v>51057582.87</v>
      </c>
      <c r="M60" s="122"/>
      <c r="N60" s="122"/>
      <c r="O60" s="122"/>
      <c r="P60" s="122"/>
      <c r="Q60" s="122"/>
      <c r="R60" s="122">
        <v>946681410.88</v>
      </c>
      <c r="S60" s="122">
        <v>916221410.88</v>
      </c>
      <c r="T60" s="122">
        <v>17460000</v>
      </c>
      <c r="U60" s="122"/>
      <c r="V60" s="122"/>
      <c r="W60" s="122">
        <v>13000000</v>
      </c>
    </row>
  </sheetData>
  <mergeCells count="32">
    <mergeCell ref="T1:W1"/>
    <mergeCell ref="A2:W2"/>
    <mergeCell ref="A3:G3"/>
    <mergeCell ref="T3:W3"/>
    <mergeCell ref="H4:W4"/>
    <mergeCell ref="I5:M5"/>
    <mergeCell ref="N5:P5"/>
    <mergeCell ref="R5:W5"/>
    <mergeCell ref="A60:G60"/>
    <mergeCell ref="A4:A7"/>
    <mergeCell ref="B4:B7"/>
    <mergeCell ref="C4:C7"/>
    <mergeCell ref="D4:D7"/>
    <mergeCell ref="E4:E7"/>
    <mergeCell ref="F4:F7"/>
    <mergeCell ref="G4:G7"/>
    <mergeCell ref="H5:H7"/>
    <mergeCell ref="I6:I7"/>
    <mergeCell ref="J6:J7"/>
    <mergeCell ref="K6:K7"/>
    <mergeCell ref="L6:L7"/>
    <mergeCell ref="M6:M7"/>
    <mergeCell ref="N6:N7"/>
    <mergeCell ref="O6:O7"/>
    <mergeCell ref="P6:P7"/>
    <mergeCell ref="Q5:Q7"/>
    <mergeCell ref="R6:R7"/>
    <mergeCell ref="S6:S7"/>
    <mergeCell ref="T6:T7"/>
    <mergeCell ref="U6:U7"/>
    <mergeCell ref="V6:V7"/>
    <mergeCell ref="W6:W7"/>
  </mergeCells>
  <printOptions horizontalCentered="1"/>
  <pageMargins left="0.590277777777778" right="0.590277777777778" top="0.984027777777778" bottom="0.590277777777778" header="0.5" footer="0.5"/>
  <pageSetup paperSize="9" scale="63" fitToHeight="0" orientation="landscape" blackAndWhite="1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W18"/>
  <sheetViews>
    <sheetView showZeros="0" workbookViewId="0">
      <selection activeCell="A2" sqref="A2:W2"/>
    </sheetView>
  </sheetViews>
  <sheetFormatPr defaultColWidth="10.2777777777778" defaultRowHeight="15" customHeight="1"/>
  <cols>
    <col min="1" max="1" width="5.71296296296296" customWidth="1"/>
    <col min="2" max="2" width="7.71296296296296" customWidth="1"/>
    <col min="3" max="3" width="9.86111111111111" customWidth="1"/>
    <col min="4" max="4" width="10.5740740740741" customWidth="1"/>
    <col min="5" max="5" width="6.00925925925926" customWidth="1"/>
    <col min="6" max="6" width="7.27777777777778" customWidth="1"/>
    <col min="7" max="7" width="5.27777777777778" customWidth="1"/>
    <col min="8" max="8" width="5.86111111111111" customWidth="1"/>
    <col min="9" max="9" width="14.4444444444444" customWidth="1"/>
    <col min="10" max="11" width="12.8611111111111" customWidth="1"/>
    <col min="12" max="12" width="7.27777777777778" customWidth="1"/>
    <col min="13" max="13" width="5.86111111111111" customWidth="1"/>
    <col min="14" max="16" width="4.71296296296296" customWidth="1"/>
    <col min="17" max="17" width="8.00925925925926" customWidth="1"/>
    <col min="18" max="19" width="14.4444444444444" customWidth="1"/>
    <col min="20" max="20" width="9.86111111111111" customWidth="1"/>
    <col min="21" max="21" width="7.57407407407407" customWidth="1"/>
    <col min="22" max="22" width="5.00925925925926" customWidth="1"/>
    <col min="23" max="23" width="11.0092592592593" customWidth="1"/>
  </cols>
  <sheetData>
    <row r="1" ht="18.75" customHeight="1" spans="1:23">
      <c r="A1" s="116" t="s">
        <v>289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</row>
    <row r="2" ht="26.25" customHeight="1" spans="1:23">
      <c r="A2" s="111" t="s">
        <v>290</v>
      </c>
      <c r="B2" s="111"/>
      <c r="C2" s="111" t="s">
        <v>59</v>
      </c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</row>
    <row r="3" ht="18.75" customHeight="1" spans="1:23">
      <c r="A3" s="117" t="str">
        <f>"单位名称："&amp;"德宏傣族景颇族自治州人民医院"</f>
        <v>单位名称：德宏傣族景颇族自治州人民医院</v>
      </c>
      <c r="B3" s="117"/>
      <c r="C3" s="117"/>
      <c r="D3" s="117"/>
      <c r="E3" s="117"/>
      <c r="F3" s="117"/>
      <c r="G3" s="117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6" t="s">
        <v>27</v>
      </c>
      <c r="W3" s="116"/>
    </row>
    <row r="4" ht="26.25" customHeight="1" spans="1:23">
      <c r="A4" s="119" t="s">
        <v>291</v>
      </c>
      <c r="B4" s="119" t="s">
        <v>174</v>
      </c>
      <c r="C4" s="119" t="s">
        <v>175</v>
      </c>
      <c r="D4" s="119" t="s">
        <v>292</v>
      </c>
      <c r="E4" s="119" t="s">
        <v>176</v>
      </c>
      <c r="F4" s="119" t="s">
        <v>177</v>
      </c>
      <c r="G4" s="119" t="s">
        <v>293</v>
      </c>
      <c r="H4" s="119" t="s">
        <v>294</v>
      </c>
      <c r="I4" s="119" t="s">
        <v>30</v>
      </c>
      <c r="J4" s="119" t="s">
        <v>295</v>
      </c>
      <c r="K4" s="119"/>
      <c r="L4" s="119"/>
      <c r="M4" s="119"/>
      <c r="N4" s="119" t="s">
        <v>186</v>
      </c>
      <c r="O4" s="119"/>
      <c r="P4" s="119"/>
      <c r="Q4" s="119" t="s">
        <v>37</v>
      </c>
      <c r="R4" s="119" t="s">
        <v>51</v>
      </c>
      <c r="S4" s="119"/>
      <c r="T4" s="119"/>
      <c r="U4" s="119"/>
      <c r="V4" s="119"/>
      <c r="W4" s="119"/>
    </row>
    <row r="5" ht="26.25" customHeight="1" spans="1:23">
      <c r="A5" s="119"/>
      <c r="B5" s="119"/>
      <c r="C5" s="119"/>
      <c r="D5" s="119"/>
      <c r="E5" s="119"/>
      <c r="F5" s="119"/>
      <c r="G5" s="119"/>
      <c r="H5" s="119"/>
      <c r="I5" s="119"/>
      <c r="J5" s="119" t="s">
        <v>34</v>
      </c>
      <c r="K5" s="119"/>
      <c r="L5" s="119" t="s">
        <v>35</v>
      </c>
      <c r="M5" s="119" t="s">
        <v>36</v>
      </c>
      <c r="N5" s="119" t="s">
        <v>34</v>
      </c>
      <c r="O5" s="119" t="s">
        <v>35</v>
      </c>
      <c r="P5" s="119" t="s">
        <v>36</v>
      </c>
      <c r="Q5" s="119"/>
      <c r="R5" s="119" t="s">
        <v>33</v>
      </c>
      <c r="S5" s="119" t="s">
        <v>40</v>
      </c>
      <c r="T5" s="119" t="s">
        <v>41</v>
      </c>
      <c r="U5" s="119" t="s">
        <v>42</v>
      </c>
      <c r="V5" s="119" t="s">
        <v>43</v>
      </c>
      <c r="W5" s="119" t="s">
        <v>44</v>
      </c>
    </row>
    <row r="6" ht="26.25" customHeight="1" spans="1:23">
      <c r="A6" s="119"/>
      <c r="B6" s="119"/>
      <c r="C6" s="119"/>
      <c r="D6" s="119"/>
      <c r="E6" s="119"/>
      <c r="F6" s="119"/>
      <c r="G6" s="119"/>
      <c r="H6" s="119"/>
      <c r="I6" s="119"/>
      <c r="J6" s="119" t="s">
        <v>33</v>
      </c>
      <c r="K6" s="119" t="s">
        <v>296</v>
      </c>
      <c r="L6" s="119"/>
      <c r="M6" s="119"/>
      <c r="N6" s="119"/>
      <c r="O6" s="119"/>
      <c r="P6" s="119"/>
      <c r="Q6" s="119"/>
      <c r="R6" s="119"/>
      <c r="S6" s="119"/>
      <c r="T6" s="119"/>
      <c r="U6" s="119"/>
      <c r="V6" s="119"/>
      <c r="W6" s="119"/>
    </row>
    <row r="7" ht="18.75" customHeight="1" spans="1:23">
      <c r="A7" s="119" t="s">
        <v>59</v>
      </c>
      <c r="B7" s="119" t="s">
        <v>60</v>
      </c>
      <c r="C7" s="119" t="s">
        <v>61</v>
      </c>
      <c r="D7" s="119" t="s">
        <v>62</v>
      </c>
      <c r="E7" s="119" t="s">
        <v>63</v>
      </c>
      <c r="F7" s="119" t="s">
        <v>64</v>
      </c>
      <c r="G7" s="119" t="s">
        <v>65</v>
      </c>
      <c r="H7" s="119" t="s">
        <v>66</v>
      </c>
      <c r="I7" s="119" t="s">
        <v>67</v>
      </c>
      <c r="J7" s="119" t="s">
        <v>68</v>
      </c>
      <c r="K7" s="119" t="s">
        <v>69</v>
      </c>
      <c r="L7" s="119" t="s">
        <v>70</v>
      </c>
      <c r="M7" s="119" t="s">
        <v>71</v>
      </c>
      <c r="N7" s="119" t="s">
        <v>72</v>
      </c>
      <c r="O7" s="119" t="s">
        <v>73</v>
      </c>
      <c r="P7" s="119" t="s">
        <v>188</v>
      </c>
      <c r="Q7" s="119" t="s">
        <v>189</v>
      </c>
      <c r="R7" s="119" t="s">
        <v>190</v>
      </c>
      <c r="S7" s="119" t="s">
        <v>191</v>
      </c>
      <c r="T7" s="119" t="s">
        <v>192</v>
      </c>
      <c r="U7" s="119" t="s">
        <v>193</v>
      </c>
      <c r="V7" s="119" t="s">
        <v>194</v>
      </c>
      <c r="W7" s="119" t="s">
        <v>195</v>
      </c>
    </row>
    <row r="8" ht="52.5" customHeight="1" spans="1:23">
      <c r="A8" s="120"/>
      <c r="B8" s="120"/>
      <c r="C8" s="120" t="s">
        <v>297</v>
      </c>
      <c r="D8" s="120"/>
      <c r="E8" s="120"/>
      <c r="F8" s="120"/>
      <c r="G8" s="120"/>
      <c r="H8" s="120"/>
      <c r="I8" s="122">
        <v>140500000</v>
      </c>
      <c r="J8" s="122"/>
      <c r="K8" s="122"/>
      <c r="L8" s="122"/>
      <c r="M8" s="122"/>
      <c r="N8" s="122"/>
      <c r="O8" s="122"/>
      <c r="P8" s="122"/>
      <c r="Q8" s="122"/>
      <c r="R8" s="122">
        <v>140500000</v>
      </c>
      <c r="S8" s="122">
        <v>140500000</v>
      </c>
      <c r="T8" s="122"/>
      <c r="U8" s="122"/>
      <c r="V8" s="122"/>
      <c r="W8" s="122"/>
    </row>
    <row r="9" ht="52.5" customHeight="1" outlineLevel="1" spans="1:23">
      <c r="A9" s="120" t="s">
        <v>298</v>
      </c>
      <c r="B9" s="120" t="s">
        <v>299</v>
      </c>
      <c r="C9" s="120" t="s">
        <v>297</v>
      </c>
      <c r="D9" s="120" t="s">
        <v>46</v>
      </c>
      <c r="E9" s="120" t="s">
        <v>89</v>
      </c>
      <c r="F9" s="120" t="s">
        <v>90</v>
      </c>
      <c r="G9" s="120" t="s">
        <v>300</v>
      </c>
      <c r="H9" s="120" t="s">
        <v>301</v>
      </c>
      <c r="I9" s="122">
        <v>20000000</v>
      </c>
      <c r="J9" s="122"/>
      <c r="K9" s="122"/>
      <c r="L9" s="122"/>
      <c r="M9" s="122"/>
      <c r="N9" s="122"/>
      <c r="O9" s="122"/>
      <c r="P9" s="122"/>
      <c r="Q9" s="122"/>
      <c r="R9" s="122">
        <v>20000000</v>
      </c>
      <c r="S9" s="122">
        <v>20000000</v>
      </c>
      <c r="T9" s="122"/>
      <c r="U9" s="122"/>
      <c r="V9" s="122"/>
      <c r="W9" s="122"/>
    </row>
    <row r="10" ht="52.5" customHeight="1" outlineLevel="1" spans="1:23">
      <c r="A10" s="120" t="s">
        <v>298</v>
      </c>
      <c r="B10" s="120" t="s">
        <v>299</v>
      </c>
      <c r="C10" s="120" t="s">
        <v>297</v>
      </c>
      <c r="D10" s="120" t="s">
        <v>46</v>
      </c>
      <c r="E10" s="120" t="s">
        <v>89</v>
      </c>
      <c r="F10" s="120" t="s">
        <v>90</v>
      </c>
      <c r="G10" s="120" t="s">
        <v>302</v>
      </c>
      <c r="H10" s="120" t="s">
        <v>303</v>
      </c>
      <c r="I10" s="122">
        <v>8900000</v>
      </c>
      <c r="J10" s="122"/>
      <c r="K10" s="122"/>
      <c r="L10" s="122"/>
      <c r="M10" s="122"/>
      <c r="N10" s="120"/>
      <c r="O10" s="120"/>
      <c r="P10" s="120"/>
      <c r="Q10" s="122"/>
      <c r="R10" s="122">
        <v>8900000</v>
      </c>
      <c r="S10" s="122">
        <v>8900000</v>
      </c>
      <c r="T10" s="122"/>
      <c r="U10" s="122"/>
      <c r="V10" s="122"/>
      <c r="W10" s="122"/>
    </row>
    <row r="11" ht="52.5" customHeight="1" outlineLevel="1" spans="1:23">
      <c r="A11" s="120" t="s">
        <v>298</v>
      </c>
      <c r="B11" s="120" t="s">
        <v>299</v>
      </c>
      <c r="C11" s="120" t="s">
        <v>297</v>
      </c>
      <c r="D11" s="120" t="s">
        <v>46</v>
      </c>
      <c r="E11" s="120" t="s">
        <v>89</v>
      </c>
      <c r="F11" s="120" t="s">
        <v>90</v>
      </c>
      <c r="G11" s="120" t="s">
        <v>304</v>
      </c>
      <c r="H11" s="120" t="s">
        <v>305</v>
      </c>
      <c r="I11" s="122">
        <v>80000000</v>
      </c>
      <c r="J11" s="122"/>
      <c r="K11" s="122"/>
      <c r="L11" s="122"/>
      <c r="M11" s="122"/>
      <c r="N11" s="120"/>
      <c r="O11" s="120"/>
      <c r="P11" s="120"/>
      <c r="Q11" s="122"/>
      <c r="R11" s="122">
        <v>80000000</v>
      </c>
      <c r="S11" s="122">
        <v>80000000</v>
      </c>
      <c r="T11" s="122"/>
      <c r="U11" s="122"/>
      <c r="V11" s="122"/>
      <c r="W11" s="122"/>
    </row>
    <row r="12" ht="52.5" customHeight="1" outlineLevel="1" spans="1:23">
      <c r="A12" s="120" t="s">
        <v>298</v>
      </c>
      <c r="B12" s="120" t="s">
        <v>299</v>
      </c>
      <c r="C12" s="120" t="s">
        <v>297</v>
      </c>
      <c r="D12" s="120" t="s">
        <v>46</v>
      </c>
      <c r="E12" s="120" t="s">
        <v>89</v>
      </c>
      <c r="F12" s="120" t="s">
        <v>90</v>
      </c>
      <c r="G12" s="120" t="s">
        <v>306</v>
      </c>
      <c r="H12" s="120" t="s">
        <v>307</v>
      </c>
      <c r="I12" s="122">
        <v>31600000</v>
      </c>
      <c r="J12" s="122"/>
      <c r="K12" s="122"/>
      <c r="L12" s="122"/>
      <c r="M12" s="122"/>
      <c r="N12" s="120"/>
      <c r="O12" s="120"/>
      <c r="P12" s="120"/>
      <c r="Q12" s="122"/>
      <c r="R12" s="122">
        <v>31600000</v>
      </c>
      <c r="S12" s="122">
        <v>31600000</v>
      </c>
      <c r="T12" s="122"/>
      <c r="U12" s="122"/>
      <c r="V12" s="122"/>
      <c r="W12" s="122"/>
    </row>
    <row r="13" ht="52.5" customHeight="1" spans="1:23">
      <c r="A13" s="120"/>
      <c r="B13" s="120"/>
      <c r="C13" s="120" t="s">
        <v>308</v>
      </c>
      <c r="D13" s="120"/>
      <c r="E13" s="120"/>
      <c r="F13" s="120"/>
      <c r="G13" s="120"/>
      <c r="H13" s="120"/>
      <c r="I13" s="122">
        <v>43278589.12</v>
      </c>
      <c r="J13" s="122"/>
      <c r="K13" s="122"/>
      <c r="L13" s="122"/>
      <c r="M13" s="122"/>
      <c r="N13" s="120"/>
      <c r="O13" s="120"/>
      <c r="P13" s="120"/>
      <c r="Q13" s="122"/>
      <c r="R13" s="122">
        <v>43278589.12</v>
      </c>
      <c r="S13" s="122">
        <v>43278589.12</v>
      </c>
      <c r="T13" s="122"/>
      <c r="U13" s="122"/>
      <c r="V13" s="122"/>
      <c r="W13" s="122"/>
    </row>
    <row r="14" ht="52.5" customHeight="1" outlineLevel="1" spans="1:23">
      <c r="A14" s="120" t="s">
        <v>309</v>
      </c>
      <c r="B14" s="120" t="s">
        <v>310</v>
      </c>
      <c r="C14" s="120" t="s">
        <v>308</v>
      </c>
      <c r="D14" s="120" t="s">
        <v>46</v>
      </c>
      <c r="E14" s="120" t="s">
        <v>116</v>
      </c>
      <c r="F14" s="120" t="s">
        <v>117</v>
      </c>
      <c r="G14" s="120" t="s">
        <v>311</v>
      </c>
      <c r="H14" s="120" t="s">
        <v>312</v>
      </c>
      <c r="I14" s="122">
        <v>37210000</v>
      </c>
      <c r="J14" s="122"/>
      <c r="K14" s="122"/>
      <c r="L14" s="122"/>
      <c r="M14" s="122"/>
      <c r="N14" s="120"/>
      <c r="O14" s="120"/>
      <c r="P14" s="120"/>
      <c r="Q14" s="122"/>
      <c r="R14" s="122">
        <v>37210000</v>
      </c>
      <c r="S14" s="122">
        <v>37210000</v>
      </c>
      <c r="T14" s="122"/>
      <c r="U14" s="122"/>
      <c r="V14" s="122"/>
      <c r="W14" s="122"/>
    </row>
    <row r="15" ht="52.5" customHeight="1" outlineLevel="1" spans="1:23">
      <c r="A15" s="120" t="s">
        <v>309</v>
      </c>
      <c r="B15" s="120" t="s">
        <v>310</v>
      </c>
      <c r="C15" s="120" t="s">
        <v>308</v>
      </c>
      <c r="D15" s="120" t="s">
        <v>46</v>
      </c>
      <c r="E15" s="120" t="s">
        <v>118</v>
      </c>
      <c r="F15" s="120" t="s">
        <v>119</v>
      </c>
      <c r="G15" s="120" t="s">
        <v>311</v>
      </c>
      <c r="H15" s="120" t="s">
        <v>312</v>
      </c>
      <c r="I15" s="122">
        <v>6068589.12</v>
      </c>
      <c r="J15" s="122"/>
      <c r="K15" s="122"/>
      <c r="L15" s="122"/>
      <c r="M15" s="122"/>
      <c r="N15" s="120"/>
      <c r="O15" s="120"/>
      <c r="P15" s="120"/>
      <c r="Q15" s="122"/>
      <c r="R15" s="122">
        <v>6068589.12</v>
      </c>
      <c r="S15" s="122">
        <v>6068589.12</v>
      </c>
      <c r="T15" s="122"/>
      <c r="U15" s="122"/>
      <c r="V15" s="122"/>
      <c r="W15" s="122"/>
    </row>
    <row r="16" ht="52.5" customHeight="1" spans="1:23">
      <c r="A16" s="120"/>
      <c r="B16" s="120"/>
      <c r="C16" s="120" t="s">
        <v>313</v>
      </c>
      <c r="D16" s="120"/>
      <c r="E16" s="120"/>
      <c r="F16" s="120"/>
      <c r="G16" s="120"/>
      <c r="H16" s="120"/>
      <c r="I16" s="122">
        <v>2990000</v>
      </c>
      <c r="J16" s="122">
        <v>2990000</v>
      </c>
      <c r="K16" s="122">
        <v>2990000</v>
      </c>
      <c r="L16" s="122"/>
      <c r="M16" s="122"/>
      <c r="N16" s="120"/>
      <c r="O16" s="120"/>
      <c r="P16" s="120"/>
      <c r="Q16" s="122"/>
      <c r="R16" s="122"/>
      <c r="S16" s="122"/>
      <c r="T16" s="122"/>
      <c r="U16" s="122"/>
      <c r="V16" s="122"/>
      <c r="W16" s="122"/>
    </row>
    <row r="17" ht="52.5" customHeight="1" outlineLevel="1" spans="1:23">
      <c r="A17" s="120" t="s">
        <v>298</v>
      </c>
      <c r="B17" s="120" t="s">
        <v>314</v>
      </c>
      <c r="C17" s="120" t="s">
        <v>313</v>
      </c>
      <c r="D17" s="120" t="s">
        <v>46</v>
      </c>
      <c r="E17" s="120" t="s">
        <v>89</v>
      </c>
      <c r="F17" s="120" t="s">
        <v>90</v>
      </c>
      <c r="G17" s="120" t="s">
        <v>304</v>
      </c>
      <c r="H17" s="120" t="s">
        <v>305</v>
      </c>
      <c r="I17" s="122">
        <v>2990000</v>
      </c>
      <c r="J17" s="122">
        <v>2990000</v>
      </c>
      <c r="K17" s="122">
        <v>2990000</v>
      </c>
      <c r="L17" s="122"/>
      <c r="M17" s="122"/>
      <c r="N17" s="120"/>
      <c r="O17" s="120"/>
      <c r="P17" s="120"/>
      <c r="Q17" s="122"/>
      <c r="R17" s="122"/>
      <c r="S17" s="122"/>
      <c r="T17" s="122"/>
      <c r="U17" s="122"/>
      <c r="V17" s="122"/>
      <c r="W17" s="122"/>
    </row>
    <row r="18" ht="30" customHeight="1" spans="1:23">
      <c r="A18" s="121" t="s">
        <v>30</v>
      </c>
      <c r="B18" s="121"/>
      <c r="C18" s="121"/>
      <c r="D18" s="121"/>
      <c r="E18" s="121"/>
      <c r="F18" s="121"/>
      <c r="G18" s="121"/>
      <c r="H18" s="121"/>
      <c r="I18" s="122">
        <v>186768589.12</v>
      </c>
      <c r="J18" s="122">
        <v>2990000</v>
      </c>
      <c r="K18" s="122">
        <v>2990000</v>
      </c>
      <c r="L18" s="122"/>
      <c r="M18" s="122"/>
      <c r="N18" s="122"/>
      <c r="O18" s="122"/>
      <c r="P18" s="122"/>
      <c r="Q18" s="122"/>
      <c r="R18" s="122">
        <v>183778589.12</v>
      </c>
      <c r="S18" s="122">
        <v>183778589.12</v>
      </c>
      <c r="T18" s="122"/>
      <c r="U18" s="122"/>
      <c r="V18" s="122"/>
      <c r="W18" s="122"/>
    </row>
  </sheetData>
  <mergeCells count="30">
    <mergeCell ref="A1:W1"/>
    <mergeCell ref="A2:W2"/>
    <mergeCell ref="A3:G3"/>
    <mergeCell ref="V3:W3"/>
    <mergeCell ref="J4:M4"/>
    <mergeCell ref="N4:P4"/>
    <mergeCell ref="R4:W4"/>
    <mergeCell ref="J5:K5"/>
    <mergeCell ref="A18:H18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L5:L6"/>
    <mergeCell ref="M5:M6"/>
    <mergeCell ref="N5:N6"/>
    <mergeCell ref="O5:O6"/>
    <mergeCell ref="P5:P6"/>
    <mergeCell ref="Q4:Q6"/>
    <mergeCell ref="R5:R6"/>
    <mergeCell ref="S5:S6"/>
    <mergeCell ref="T5:T6"/>
    <mergeCell ref="U5:U6"/>
    <mergeCell ref="V5:V6"/>
    <mergeCell ref="W5:W6"/>
  </mergeCells>
  <printOptions horizontalCentered="1"/>
  <pageMargins left="0.590277777777778" right="0.590277777777778" top="0.984027777777778" bottom="0.590277777777778" header="0.5" footer="0.5"/>
  <pageSetup paperSize="9" scale="64" fitToHeight="0" orientation="landscape" blackAndWhite="1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31"/>
  <sheetViews>
    <sheetView showZeros="0" workbookViewId="0">
      <selection activeCell="A2" sqref="A2:J2"/>
    </sheetView>
  </sheetViews>
  <sheetFormatPr defaultColWidth="10.2777777777778" defaultRowHeight="15" customHeight="1"/>
  <cols>
    <col min="1" max="9" width="14.2777777777778" customWidth="1"/>
    <col min="10" max="10" width="35.4444444444444" customWidth="1"/>
  </cols>
  <sheetData>
    <row r="1" ht="18.75" customHeight="1" spans="1:10">
      <c r="A1" s="110"/>
      <c r="B1" s="110"/>
      <c r="C1" s="110"/>
      <c r="D1" s="110"/>
      <c r="E1" s="110"/>
      <c r="F1" s="110"/>
      <c r="G1" s="110"/>
      <c r="H1" s="110"/>
      <c r="I1" s="110"/>
      <c r="J1" s="115" t="s">
        <v>315</v>
      </c>
    </row>
    <row r="2" ht="34.5" customHeight="1" spans="1:10">
      <c r="A2" s="111" t="str">
        <f>"2025"&amp;"年项目支出绩效目标表"</f>
        <v>2025年项目支出绩效目标表</v>
      </c>
      <c r="B2" s="111"/>
      <c r="C2" s="111"/>
      <c r="D2" s="111"/>
      <c r="E2" s="111"/>
      <c r="F2" s="111"/>
      <c r="G2" s="111"/>
      <c r="H2" s="111"/>
      <c r="I2" s="111"/>
      <c r="J2" s="111"/>
    </row>
    <row r="3" ht="18.75" customHeight="1" spans="1:10">
      <c r="A3" s="110" t="str">
        <f>"单位名称："&amp;"德宏傣族景颇族自治州人民医院"</f>
        <v>单位名称：德宏傣族景颇族自治州人民医院</v>
      </c>
      <c r="B3" s="110"/>
      <c r="C3" s="110"/>
      <c r="D3" s="110"/>
      <c r="E3" s="110"/>
      <c r="F3" s="110"/>
      <c r="G3" s="110"/>
      <c r="H3" s="110"/>
      <c r="I3" s="110"/>
      <c r="J3" s="110"/>
    </row>
    <row r="4" ht="22.5" customHeight="1" spans="1:10">
      <c r="A4" s="112" t="s">
        <v>316</v>
      </c>
      <c r="B4" s="112" t="s">
        <v>317</v>
      </c>
      <c r="C4" s="112" t="s">
        <v>318</v>
      </c>
      <c r="D4" s="112" t="s">
        <v>319</v>
      </c>
      <c r="E4" s="112" t="s">
        <v>320</v>
      </c>
      <c r="F4" s="112" t="s">
        <v>321</v>
      </c>
      <c r="G4" s="112" t="s">
        <v>322</v>
      </c>
      <c r="H4" s="112" t="s">
        <v>323</v>
      </c>
      <c r="I4" s="112" t="s">
        <v>324</v>
      </c>
      <c r="J4" s="112" t="s">
        <v>325</v>
      </c>
    </row>
    <row r="5" ht="22.5" customHeight="1" spans="1:10">
      <c r="A5" s="112" t="s">
        <v>59</v>
      </c>
      <c r="B5" s="112" t="s">
        <v>60</v>
      </c>
      <c r="C5" s="112" t="s">
        <v>61</v>
      </c>
      <c r="D5" s="112" t="s">
        <v>62</v>
      </c>
      <c r="E5" s="112" t="s">
        <v>63</v>
      </c>
      <c r="F5" s="112" t="s">
        <v>64</v>
      </c>
      <c r="G5" s="112" t="s">
        <v>65</v>
      </c>
      <c r="H5" s="112" t="s">
        <v>66</v>
      </c>
      <c r="I5" s="112" t="s">
        <v>67</v>
      </c>
      <c r="J5" s="112" t="s">
        <v>68</v>
      </c>
    </row>
    <row r="6" ht="52.5" customHeight="1" spans="1:10">
      <c r="A6" s="112" t="s">
        <v>46</v>
      </c>
      <c r="B6" s="112"/>
      <c r="C6" s="112"/>
      <c r="D6" s="112"/>
      <c r="E6" s="112"/>
      <c r="F6" s="112"/>
      <c r="G6" s="112"/>
      <c r="H6" s="112"/>
      <c r="I6" s="112"/>
      <c r="J6" s="112"/>
    </row>
    <row r="7" ht="52.5" customHeight="1" outlineLevel="1" spans="1:10">
      <c r="A7" s="113" t="s">
        <v>308</v>
      </c>
      <c r="B7" s="114" t="s">
        <v>326</v>
      </c>
      <c r="C7" s="113" t="s">
        <v>327</v>
      </c>
      <c r="D7" s="113" t="s">
        <v>328</v>
      </c>
      <c r="E7" s="113" t="s">
        <v>329</v>
      </c>
      <c r="F7" s="113" t="s">
        <v>330</v>
      </c>
      <c r="G7" s="112" t="s">
        <v>331</v>
      </c>
      <c r="H7" s="112" t="s">
        <v>332</v>
      </c>
      <c r="I7" s="113" t="s">
        <v>333</v>
      </c>
      <c r="J7" s="113" t="s">
        <v>334</v>
      </c>
    </row>
    <row r="8" ht="52.5" customHeight="1" outlineLevel="1" spans="1:10">
      <c r="A8" s="113" t="s">
        <v>308</v>
      </c>
      <c r="B8" s="113" t="s">
        <v>335</v>
      </c>
      <c r="C8" s="113" t="s">
        <v>327</v>
      </c>
      <c r="D8" s="113" t="s">
        <v>328</v>
      </c>
      <c r="E8" s="113" t="s">
        <v>336</v>
      </c>
      <c r="F8" s="113" t="s">
        <v>330</v>
      </c>
      <c r="G8" s="112" t="s">
        <v>337</v>
      </c>
      <c r="H8" s="112" t="s">
        <v>332</v>
      </c>
      <c r="I8" s="113" t="s">
        <v>333</v>
      </c>
      <c r="J8" s="113" t="s">
        <v>338</v>
      </c>
    </row>
    <row r="9" ht="52.5" customHeight="1" outlineLevel="1" spans="1:10">
      <c r="A9" s="113" t="s">
        <v>308</v>
      </c>
      <c r="B9" s="113" t="s">
        <v>335</v>
      </c>
      <c r="C9" s="113" t="s">
        <v>327</v>
      </c>
      <c r="D9" s="113" t="s">
        <v>339</v>
      </c>
      <c r="E9" s="113" t="s">
        <v>340</v>
      </c>
      <c r="F9" s="113" t="s">
        <v>330</v>
      </c>
      <c r="G9" s="112" t="s">
        <v>341</v>
      </c>
      <c r="H9" s="112" t="s">
        <v>342</v>
      </c>
      <c r="I9" s="113" t="s">
        <v>343</v>
      </c>
      <c r="J9" s="113" t="s">
        <v>344</v>
      </c>
    </row>
    <row r="10" ht="52.5" customHeight="1" outlineLevel="1" spans="1:10">
      <c r="A10" s="113" t="s">
        <v>308</v>
      </c>
      <c r="B10" s="113" t="s">
        <v>335</v>
      </c>
      <c r="C10" s="113" t="s">
        <v>327</v>
      </c>
      <c r="D10" s="113" t="s">
        <v>345</v>
      </c>
      <c r="E10" s="113" t="s">
        <v>346</v>
      </c>
      <c r="F10" s="113" t="s">
        <v>330</v>
      </c>
      <c r="G10" s="112" t="s">
        <v>347</v>
      </c>
      <c r="H10" s="112" t="s">
        <v>348</v>
      </c>
      <c r="I10" s="113" t="s">
        <v>333</v>
      </c>
      <c r="J10" s="113" t="s">
        <v>349</v>
      </c>
    </row>
    <row r="11" ht="52.5" customHeight="1" outlineLevel="1" spans="1:10">
      <c r="A11" s="113" t="s">
        <v>308</v>
      </c>
      <c r="B11" s="113" t="s">
        <v>335</v>
      </c>
      <c r="C11" s="113" t="s">
        <v>327</v>
      </c>
      <c r="D11" s="113" t="s">
        <v>350</v>
      </c>
      <c r="E11" s="113" t="s">
        <v>351</v>
      </c>
      <c r="F11" s="113" t="s">
        <v>330</v>
      </c>
      <c r="G11" s="112" t="s">
        <v>352</v>
      </c>
      <c r="H11" s="112" t="s">
        <v>353</v>
      </c>
      <c r="I11" s="113" t="s">
        <v>333</v>
      </c>
      <c r="J11" s="113" t="s">
        <v>354</v>
      </c>
    </row>
    <row r="12" ht="52.5" customHeight="1" outlineLevel="1" spans="1:10">
      <c r="A12" s="113" t="s">
        <v>308</v>
      </c>
      <c r="B12" s="113" t="s">
        <v>335</v>
      </c>
      <c r="C12" s="113" t="s">
        <v>355</v>
      </c>
      <c r="D12" s="113" t="s">
        <v>356</v>
      </c>
      <c r="E12" s="113" t="s">
        <v>357</v>
      </c>
      <c r="F12" s="113" t="s">
        <v>330</v>
      </c>
      <c r="G12" s="112" t="s">
        <v>358</v>
      </c>
      <c r="H12" s="112" t="s">
        <v>342</v>
      </c>
      <c r="I12" s="113" t="s">
        <v>343</v>
      </c>
      <c r="J12" s="113" t="s">
        <v>359</v>
      </c>
    </row>
    <row r="13" ht="52.5" customHeight="1" outlineLevel="1" spans="1:10">
      <c r="A13" s="113" t="s">
        <v>308</v>
      </c>
      <c r="B13" s="113" t="s">
        <v>335</v>
      </c>
      <c r="C13" s="113" t="s">
        <v>360</v>
      </c>
      <c r="D13" s="113" t="s">
        <v>361</v>
      </c>
      <c r="E13" s="113" t="s">
        <v>362</v>
      </c>
      <c r="F13" s="113" t="s">
        <v>363</v>
      </c>
      <c r="G13" s="112" t="s">
        <v>364</v>
      </c>
      <c r="H13" s="112" t="s">
        <v>348</v>
      </c>
      <c r="I13" s="113" t="s">
        <v>333</v>
      </c>
      <c r="J13" s="113" t="s">
        <v>365</v>
      </c>
    </row>
    <row r="14" ht="52.5" customHeight="1" outlineLevel="1" spans="1:10">
      <c r="A14" s="113" t="s">
        <v>313</v>
      </c>
      <c r="B14" s="113" t="s">
        <v>366</v>
      </c>
      <c r="C14" s="113" t="s">
        <v>327</v>
      </c>
      <c r="D14" s="113" t="s">
        <v>328</v>
      </c>
      <c r="E14" s="113" t="s">
        <v>367</v>
      </c>
      <c r="F14" s="113" t="s">
        <v>363</v>
      </c>
      <c r="G14" s="112" t="s">
        <v>368</v>
      </c>
      <c r="H14" s="112" t="s">
        <v>369</v>
      </c>
      <c r="I14" s="113" t="s">
        <v>333</v>
      </c>
      <c r="J14" s="113" t="s">
        <v>370</v>
      </c>
    </row>
    <row r="15" ht="52.5" customHeight="1" outlineLevel="1" spans="1:10">
      <c r="A15" s="113" t="s">
        <v>313</v>
      </c>
      <c r="B15" s="113" t="s">
        <v>366</v>
      </c>
      <c r="C15" s="113" t="s">
        <v>327</v>
      </c>
      <c r="D15" s="113" t="s">
        <v>339</v>
      </c>
      <c r="E15" s="113" t="s">
        <v>371</v>
      </c>
      <c r="F15" s="113" t="s">
        <v>330</v>
      </c>
      <c r="G15" s="112" t="s">
        <v>347</v>
      </c>
      <c r="H15" s="112" t="s">
        <v>348</v>
      </c>
      <c r="I15" s="113" t="s">
        <v>333</v>
      </c>
      <c r="J15" s="113" t="s">
        <v>372</v>
      </c>
    </row>
    <row r="16" ht="52.5" customHeight="1" outlineLevel="1" spans="1:10">
      <c r="A16" s="113" t="s">
        <v>313</v>
      </c>
      <c r="B16" s="113" t="s">
        <v>366</v>
      </c>
      <c r="C16" s="113" t="s">
        <v>327</v>
      </c>
      <c r="D16" s="113" t="s">
        <v>339</v>
      </c>
      <c r="E16" s="113" t="s">
        <v>373</v>
      </c>
      <c r="F16" s="113" t="s">
        <v>330</v>
      </c>
      <c r="G16" s="112" t="s">
        <v>347</v>
      </c>
      <c r="H16" s="112" t="s">
        <v>348</v>
      </c>
      <c r="I16" s="113" t="s">
        <v>333</v>
      </c>
      <c r="J16" s="113" t="s">
        <v>374</v>
      </c>
    </row>
    <row r="17" ht="52.5" customHeight="1" outlineLevel="1" spans="1:10">
      <c r="A17" s="113" t="s">
        <v>313</v>
      </c>
      <c r="B17" s="113" t="s">
        <v>366</v>
      </c>
      <c r="C17" s="113" t="s">
        <v>327</v>
      </c>
      <c r="D17" s="113" t="s">
        <v>345</v>
      </c>
      <c r="E17" s="113" t="s">
        <v>375</v>
      </c>
      <c r="F17" s="113" t="s">
        <v>330</v>
      </c>
      <c r="G17" s="112" t="s">
        <v>347</v>
      </c>
      <c r="H17" s="112" t="s">
        <v>348</v>
      </c>
      <c r="I17" s="113" t="s">
        <v>333</v>
      </c>
      <c r="J17" s="113" t="s">
        <v>376</v>
      </c>
    </row>
    <row r="18" ht="52.5" customHeight="1" outlineLevel="1" spans="1:10">
      <c r="A18" s="113" t="s">
        <v>313</v>
      </c>
      <c r="B18" s="113" t="s">
        <v>366</v>
      </c>
      <c r="C18" s="113" t="s">
        <v>327</v>
      </c>
      <c r="D18" s="113" t="s">
        <v>350</v>
      </c>
      <c r="E18" s="113" t="s">
        <v>351</v>
      </c>
      <c r="F18" s="113" t="s">
        <v>330</v>
      </c>
      <c r="G18" s="112" t="s">
        <v>352</v>
      </c>
      <c r="H18" s="112" t="s">
        <v>353</v>
      </c>
      <c r="I18" s="113" t="s">
        <v>333</v>
      </c>
      <c r="J18" s="113" t="s">
        <v>354</v>
      </c>
    </row>
    <row r="19" ht="52.5" customHeight="1" outlineLevel="1" spans="1:10">
      <c r="A19" s="113" t="s">
        <v>313</v>
      </c>
      <c r="B19" s="113" t="s">
        <v>366</v>
      </c>
      <c r="C19" s="113" t="s">
        <v>355</v>
      </c>
      <c r="D19" s="113" t="s">
        <v>356</v>
      </c>
      <c r="E19" s="113" t="s">
        <v>377</v>
      </c>
      <c r="F19" s="113" t="s">
        <v>363</v>
      </c>
      <c r="G19" s="112" t="s">
        <v>368</v>
      </c>
      <c r="H19" s="112" t="s">
        <v>378</v>
      </c>
      <c r="I19" s="113" t="s">
        <v>333</v>
      </c>
      <c r="J19" s="113" t="s">
        <v>379</v>
      </c>
    </row>
    <row r="20" ht="52.5" customHeight="1" outlineLevel="1" spans="1:10">
      <c r="A20" s="113" t="s">
        <v>313</v>
      </c>
      <c r="B20" s="113" t="s">
        <v>366</v>
      </c>
      <c r="C20" s="113" t="s">
        <v>355</v>
      </c>
      <c r="D20" s="113" t="s">
        <v>356</v>
      </c>
      <c r="E20" s="113" t="s">
        <v>380</v>
      </c>
      <c r="F20" s="113" t="s">
        <v>330</v>
      </c>
      <c r="G20" s="112" t="s">
        <v>381</v>
      </c>
      <c r="H20" s="112" t="s">
        <v>342</v>
      </c>
      <c r="I20" s="113" t="s">
        <v>343</v>
      </c>
      <c r="J20" s="113" t="s">
        <v>382</v>
      </c>
    </row>
    <row r="21" ht="52.5" customHeight="1" outlineLevel="1" spans="1:10">
      <c r="A21" s="113" t="s">
        <v>313</v>
      </c>
      <c r="B21" s="113" t="s">
        <v>366</v>
      </c>
      <c r="C21" s="113" t="s">
        <v>355</v>
      </c>
      <c r="D21" s="113" t="s">
        <v>383</v>
      </c>
      <c r="E21" s="113" t="s">
        <v>384</v>
      </c>
      <c r="F21" s="113" t="s">
        <v>330</v>
      </c>
      <c r="G21" s="112" t="s">
        <v>385</v>
      </c>
      <c r="H21" s="112" t="s">
        <v>342</v>
      </c>
      <c r="I21" s="113" t="s">
        <v>343</v>
      </c>
      <c r="J21" s="113" t="s">
        <v>386</v>
      </c>
    </row>
    <row r="22" ht="52.5" customHeight="1" outlineLevel="1" spans="1:10">
      <c r="A22" s="113" t="s">
        <v>313</v>
      </c>
      <c r="B22" s="113" t="s">
        <v>366</v>
      </c>
      <c r="C22" s="113" t="s">
        <v>360</v>
      </c>
      <c r="D22" s="113" t="s">
        <v>361</v>
      </c>
      <c r="E22" s="113" t="s">
        <v>362</v>
      </c>
      <c r="F22" s="113" t="s">
        <v>363</v>
      </c>
      <c r="G22" s="112" t="s">
        <v>364</v>
      </c>
      <c r="H22" s="112" t="s">
        <v>348</v>
      </c>
      <c r="I22" s="113" t="s">
        <v>333</v>
      </c>
      <c r="J22" s="113" t="s">
        <v>387</v>
      </c>
    </row>
    <row r="23" ht="52.5" customHeight="1" outlineLevel="1" spans="1:10">
      <c r="A23" s="113" t="s">
        <v>297</v>
      </c>
      <c r="B23" s="114" t="s">
        <v>388</v>
      </c>
      <c r="C23" s="113" t="s">
        <v>327</v>
      </c>
      <c r="D23" s="113" t="s">
        <v>328</v>
      </c>
      <c r="E23" s="113" t="s">
        <v>389</v>
      </c>
      <c r="F23" s="113" t="s">
        <v>363</v>
      </c>
      <c r="G23" s="112" t="s">
        <v>390</v>
      </c>
      <c r="H23" s="112" t="s">
        <v>348</v>
      </c>
      <c r="I23" s="113" t="s">
        <v>333</v>
      </c>
      <c r="J23" s="113" t="s">
        <v>391</v>
      </c>
    </row>
    <row r="24" ht="52.5" customHeight="1" outlineLevel="1" spans="1:10">
      <c r="A24" s="113" t="s">
        <v>297</v>
      </c>
      <c r="B24" s="113" t="s">
        <v>392</v>
      </c>
      <c r="C24" s="113" t="s">
        <v>327</v>
      </c>
      <c r="D24" s="113" t="s">
        <v>339</v>
      </c>
      <c r="E24" s="113" t="s">
        <v>371</v>
      </c>
      <c r="F24" s="113" t="s">
        <v>330</v>
      </c>
      <c r="G24" s="112" t="s">
        <v>347</v>
      </c>
      <c r="H24" s="112" t="s">
        <v>348</v>
      </c>
      <c r="I24" s="113" t="s">
        <v>333</v>
      </c>
      <c r="J24" s="113" t="s">
        <v>393</v>
      </c>
    </row>
    <row r="25" ht="52.5" customHeight="1" outlineLevel="1" spans="1:10">
      <c r="A25" s="113" t="s">
        <v>297</v>
      </c>
      <c r="B25" s="113" t="s">
        <v>392</v>
      </c>
      <c r="C25" s="113" t="s">
        <v>327</v>
      </c>
      <c r="D25" s="113" t="s">
        <v>339</v>
      </c>
      <c r="E25" s="113" t="s">
        <v>373</v>
      </c>
      <c r="F25" s="113" t="s">
        <v>330</v>
      </c>
      <c r="G25" s="112" t="s">
        <v>347</v>
      </c>
      <c r="H25" s="112" t="s">
        <v>348</v>
      </c>
      <c r="I25" s="113" t="s">
        <v>333</v>
      </c>
      <c r="J25" s="113" t="s">
        <v>394</v>
      </c>
    </row>
    <row r="26" ht="52.5" customHeight="1" outlineLevel="1" spans="1:10">
      <c r="A26" s="113" t="s">
        <v>297</v>
      </c>
      <c r="B26" s="113" t="s">
        <v>392</v>
      </c>
      <c r="C26" s="113" t="s">
        <v>327</v>
      </c>
      <c r="D26" s="113" t="s">
        <v>345</v>
      </c>
      <c r="E26" s="113" t="s">
        <v>375</v>
      </c>
      <c r="F26" s="113" t="s">
        <v>330</v>
      </c>
      <c r="G26" s="112" t="s">
        <v>347</v>
      </c>
      <c r="H26" s="112" t="s">
        <v>348</v>
      </c>
      <c r="I26" s="113" t="s">
        <v>333</v>
      </c>
      <c r="J26" s="113" t="s">
        <v>395</v>
      </c>
    </row>
    <row r="27" ht="52.5" customHeight="1" outlineLevel="1" spans="1:10">
      <c r="A27" s="113" t="s">
        <v>297</v>
      </c>
      <c r="B27" s="113" t="s">
        <v>392</v>
      </c>
      <c r="C27" s="113" t="s">
        <v>327</v>
      </c>
      <c r="D27" s="113" t="s">
        <v>350</v>
      </c>
      <c r="E27" s="113" t="s">
        <v>351</v>
      </c>
      <c r="F27" s="113" t="s">
        <v>330</v>
      </c>
      <c r="G27" s="112" t="s">
        <v>352</v>
      </c>
      <c r="H27" s="112" t="s">
        <v>353</v>
      </c>
      <c r="I27" s="113" t="s">
        <v>333</v>
      </c>
      <c r="J27" s="113" t="s">
        <v>354</v>
      </c>
    </row>
    <row r="28" ht="52.5" customHeight="1" outlineLevel="1" spans="1:10">
      <c r="A28" s="113" t="s">
        <v>297</v>
      </c>
      <c r="B28" s="113" t="s">
        <v>392</v>
      </c>
      <c r="C28" s="113" t="s">
        <v>355</v>
      </c>
      <c r="D28" s="113" t="s">
        <v>356</v>
      </c>
      <c r="E28" s="113" t="s">
        <v>380</v>
      </c>
      <c r="F28" s="113" t="s">
        <v>330</v>
      </c>
      <c r="G28" s="112" t="s">
        <v>381</v>
      </c>
      <c r="H28" s="112" t="s">
        <v>342</v>
      </c>
      <c r="I28" s="113" t="s">
        <v>343</v>
      </c>
      <c r="J28" s="113" t="s">
        <v>382</v>
      </c>
    </row>
    <row r="29" ht="52.5" customHeight="1" outlineLevel="1" spans="1:10">
      <c r="A29" s="113" t="s">
        <v>297</v>
      </c>
      <c r="B29" s="113" t="s">
        <v>392</v>
      </c>
      <c r="C29" s="113" t="s">
        <v>355</v>
      </c>
      <c r="D29" s="113" t="s">
        <v>356</v>
      </c>
      <c r="E29" s="113" t="s">
        <v>396</v>
      </c>
      <c r="F29" s="113" t="s">
        <v>363</v>
      </c>
      <c r="G29" s="112" t="s">
        <v>368</v>
      </c>
      <c r="H29" s="112" t="s">
        <v>378</v>
      </c>
      <c r="I29" s="113" t="s">
        <v>333</v>
      </c>
      <c r="J29" s="113" t="s">
        <v>397</v>
      </c>
    </row>
    <row r="30" ht="52.5" customHeight="1" outlineLevel="1" spans="1:10">
      <c r="A30" s="113" t="s">
        <v>297</v>
      </c>
      <c r="B30" s="113" t="s">
        <v>392</v>
      </c>
      <c r="C30" s="113" t="s">
        <v>360</v>
      </c>
      <c r="D30" s="113" t="s">
        <v>361</v>
      </c>
      <c r="E30" s="113" t="s">
        <v>398</v>
      </c>
      <c r="F30" s="113" t="s">
        <v>363</v>
      </c>
      <c r="G30" s="112" t="s">
        <v>399</v>
      </c>
      <c r="H30" s="112" t="s">
        <v>348</v>
      </c>
      <c r="I30" s="113" t="s">
        <v>333</v>
      </c>
      <c r="J30" s="113" t="s">
        <v>400</v>
      </c>
    </row>
    <row r="31" ht="52.5" customHeight="1" outlineLevel="1" spans="1:10">
      <c r="A31" s="113" t="s">
        <v>297</v>
      </c>
      <c r="B31" s="113" t="s">
        <v>392</v>
      </c>
      <c r="C31" s="113" t="s">
        <v>360</v>
      </c>
      <c r="D31" s="113" t="s">
        <v>361</v>
      </c>
      <c r="E31" s="113" t="s">
        <v>362</v>
      </c>
      <c r="F31" s="113" t="s">
        <v>363</v>
      </c>
      <c r="G31" s="112" t="s">
        <v>364</v>
      </c>
      <c r="H31" s="112" t="s">
        <v>348</v>
      </c>
      <c r="I31" s="113" t="s">
        <v>333</v>
      </c>
      <c r="J31" s="113" t="s">
        <v>401</v>
      </c>
    </row>
  </sheetData>
  <mergeCells count="8">
    <mergeCell ref="A2:J2"/>
    <mergeCell ref="A3:E3"/>
    <mergeCell ref="A7:A13"/>
    <mergeCell ref="A14:A22"/>
    <mergeCell ref="A23:A31"/>
    <mergeCell ref="B7:B13"/>
    <mergeCell ref="B14:B22"/>
    <mergeCell ref="B23:B31"/>
  </mergeCells>
  <printOptions horizontalCentered="1"/>
  <pageMargins left="0.590277777777778" right="0.590277777777778" top="0.984027777777778" bottom="0.590277777777778" header="0.5" footer="0.5"/>
  <pageSetup paperSize="9" scale="74" fitToHeight="0" orientation="landscape" blackAndWhite="1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10"/>
  <sheetViews>
    <sheetView showZeros="0" workbookViewId="0">
      <selection activeCell="A2" sqref="A2:F2"/>
    </sheetView>
  </sheetViews>
  <sheetFormatPr defaultColWidth="9.13888888888889" defaultRowHeight="14.25" customHeight="1" outlineLevelCol="5"/>
  <cols>
    <col min="1" max="6" width="24.3425925925926" customWidth="1"/>
  </cols>
  <sheetData>
    <row r="1" ht="12" customHeight="1" spans="1:6">
      <c r="A1" s="99">
        <v>1</v>
      </c>
      <c r="B1" s="100">
        <v>0</v>
      </c>
      <c r="C1" s="99">
        <v>1</v>
      </c>
      <c r="D1" s="80"/>
      <c r="E1" s="80"/>
      <c r="F1" s="98" t="s">
        <v>402</v>
      </c>
    </row>
    <row r="2" ht="26.25" customHeight="1" spans="1:6">
      <c r="A2" s="101" t="str">
        <f>"2025"&amp;"年部门政府性基金预算支出预算表"</f>
        <v>2025年部门政府性基金预算支出预算表</v>
      </c>
      <c r="B2" s="101" t="s">
        <v>403</v>
      </c>
      <c r="C2" s="102"/>
      <c r="D2" s="103"/>
      <c r="E2" s="103"/>
      <c r="F2" s="103"/>
    </row>
    <row r="3" ht="13.5" customHeight="1" spans="1:6">
      <c r="A3" s="104" t="str">
        <f>"单位名称："&amp;"德宏傣族景颇族自治州人民医院"</f>
        <v>单位名称：德宏傣族景颇族自治州人民医院</v>
      </c>
      <c r="B3" s="104" t="s">
        <v>404</v>
      </c>
      <c r="C3" s="105"/>
      <c r="D3" s="80"/>
      <c r="E3" s="80"/>
      <c r="F3" s="98" t="s">
        <v>1</v>
      </c>
    </row>
    <row r="4" ht="19.5" customHeight="1" spans="1:6">
      <c r="A4" s="57" t="s">
        <v>173</v>
      </c>
      <c r="B4" s="106" t="s">
        <v>48</v>
      </c>
      <c r="C4" s="57" t="s">
        <v>49</v>
      </c>
      <c r="D4" s="34" t="s">
        <v>405</v>
      </c>
      <c r="E4" s="34"/>
      <c r="F4" s="34"/>
    </row>
    <row r="5" ht="18.55" customHeight="1" spans="1:6">
      <c r="A5" s="57"/>
      <c r="B5" s="106"/>
      <c r="C5" s="57"/>
      <c r="D5" s="34" t="s">
        <v>30</v>
      </c>
      <c r="E5" s="34" t="s">
        <v>52</v>
      </c>
      <c r="F5" s="34" t="s">
        <v>53</v>
      </c>
    </row>
    <row r="6" ht="20.25" customHeight="1" spans="1:6">
      <c r="A6" s="57">
        <v>1</v>
      </c>
      <c r="B6" s="107" t="s">
        <v>60</v>
      </c>
      <c r="C6" s="107" t="s">
        <v>61</v>
      </c>
      <c r="D6" s="107" t="s">
        <v>62</v>
      </c>
      <c r="E6" s="107" t="s">
        <v>63</v>
      </c>
      <c r="F6" s="107" t="s">
        <v>64</v>
      </c>
    </row>
    <row r="7" ht="30" customHeight="1" spans="1:6">
      <c r="A7" s="32"/>
      <c r="B7" s="106"/>
      <c r="C7" s="32"/>
      <c r="D7" s="108"/>
      <c r="E7" s="109"/>
      <c r="F7" s="109"/>
    </row>
    <row r="8" ht="30" customHeight="1" spans="1:6">
      <c r="A8" s="22"/>
      <c r="B8" s="22"/>
      <c r="C8" s="22"/>
      <c r="D8" s="108"/>
      <c r="E8" s="109"/>
      <c r="F8" s="109"/>
    </row>
    <row r="9" ht="30" customHeight="1" spans="1:6">
      <c r="A9" s="20" t="s">
        <v>406</v>
      </c>
      <c r="B9" s="20" t="s">
        <v>406</v>
      </c>
      <c r="C9" s="20" t="s">
        <v>406</v>
      </c>
      <c r="D9" s="108"/>
      <c r="E9" s="109"/>
      <c r="F9" s="109"/>
    </row>
    <row r="10" customHeight="1" spans="1:1">
      <c r="A10" s="53" t="s">
        <v>170</v>
      </c>
    </row>
  </sheetData>
  <mergeCells count="7">
    <mergeCell ref="A2:F2"/>
    <mergeCell ref="A3:C3"/>
    <mergeCell ref="D4:F4"/>
    <mergeCell ref="A9:C9"/>
    <mergeCell ref="A4:A5"/>
    <mergeCell ref="B4:B5"/>
    <mergeCell ref="C4:C5"/>
  </mergeCells>
  <printOptions horizontalCentered="1"/>
  <pageMargins left="0.590277777777778" right="0.590277777777778" top="0.984027777777778" bottom="0.590277777777778" header="0.5" footer="0.5"/>
  <pageSetup paperSize="9" scale="83" fitToHeight="0" orientation="landscape" blackAndWhite="1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Q62"/>
  <sheetViews>
    <sheetView showZeros="0" workbookViewId="0">
      <selection activeCell="A2" sqref="A2:Q2"/>
    </sheetView>
  </sheetViews>
  <sheetFormatPr defaultColWidth="9.13888888888889" defaultRowHeight="14.25" customHeight="1"/>
  <cols>
    <col min="1" max="1" width="16.3425925925926" customWidth="1"/>
    <col min="2" max="3" width="9.62962962962963" customWidth="1"/>
    <col min="4" max="5" width="3.63888888888889" customWidth="1"/>
    <col min="6" max="6" width="13.5555555555556" customWidth="1"/>
    <col min="7" max="7" width="14.4444444444444" customWidth="1"/>
    <col min="8" max="8" width="12.7777777777778" customWidth="1"/>
    <col min="9" max="9" width="10.2037037037037" customWidth="1"/>
    <col min="10" max="10" width="6.05555555555556" customWidth="1"/>
    <col min="11" max="11" width="9.76851851851852" customWidth="1"/>
    <col min="12" max="13" width="14.4444444444444" customWidth="1"/>
    <col min="14" max="15" width="10.712962962963" customWidth="1"/>
    <col min="16" max="16" width="6.62962962962963" customWidth="1"/>
    <col min="17" max="17" width="11.4166666666667" customWidth="1"/>
  </cols>
  <sheetData>
    <row r="1" ht="13.5" customHeight="1" spans="1:17">
      <c r="A1" s="3"/>
      <c r="B1" s="3"/>
      <c r="C1" s="3"/>
      <c r="D1" s="3"/>
      <c r="E1" s="3"/>
      <c r="F1" s="3"/>
      <c r="G1" s="3"/>
      <c r="H1" s="3"/>
      <c r="I1" s="3"/>
      <c r="J1" s="3"/>
      <c r="K1" s="1"/>
      <c r="L1" s="1"/>
      <c r="M1" s="1"/>
      <c r="N1" s="1"/>
      <c r="O1" s="60"/>
      <c r="P1" s="60"/>
      <c r="Q1" s="41" t="s">
        <v>407</v>
      </c>
    </row>
    <row r="2" ht="27.75" customHeight="1" spans="1:17">
      <c r="A2" s="42" t="str">
        <f>"2025"&amp;"年部门政府采购预算表"</f>
        <v>2025年部门政府采购预算表</v>
      </c>
      <c r="B2" s="28"/>
      <c r="C2" s="28"/>
      <c r="D2" s="28"/>
      <c r="E2" s="28"/>
      <c r="F2" s="28"/>
      <c r="G2" s="28"/>
      <c r="H2" s="28"/>
      <c r="I2" s="28"/>
      <c r="J2" s="28"/>
      <c r="K2" s="55"/>
      <c r="L2" s="28"/>
      <c r="M2" s="28"/>
      <c r="N2" s="28"/>
      <c r="O2" s="55"/>
      <c r="P2" s="55"/>
      <c r="Q2" s="28"/>
    </row>
    <row r="3" ht="18.75" customHeight="1" spans="1:17">
      <c r="A3" s="43" t="str">
        <f>"单位名称："&amp;"德宏傣族景颇族自治州人民医院"</f>
        <v>单位名称：德宏傣族景颇族自治州人民医院</v>
      </c>
      <c r="B3" s="31"/>
      <c r="C3" s="31"/>
      <c r="D3" s="31"/>
      <c r="E3" s="31"/>
      <c r="F3" s="31"/>
      <c r="G3" s="31"/>
      <c r="H3" s="31"/>
      <c r="I3" s="31"/>
      <c r="J3" s="31"/>
      <c r="K3" s="1"/>
      <c r="L3" s="1"/>
      <c r="M3" s="1"/>
      <c r="N3" s="1"/>
      <c r="O3" s="90"/>
      <c r="P3" s="90"/>
      <c r="Q3" s="98" t="s">
        <v>27</v>
      </c>
    </row>
    <row r="4" ht="15.75" customHeight="1" spans="1:17">
      <c r="A4" s="11" t="s">
        <v>408</v>
      </c>
      <c r="B4" s="81" t="s">
        <v>409</v>
      </c>
      <c r="C4" s="81" t="s">
        <v>410</v>
      </c>
      <c r="D4" s="81" t="s">
        <v>411</v>
      </c>
      <c r="E4" s="81" t="s">
        <v>412</v>
      </c>
      <c r="F4" s="81" t="s">
        <v>413</v>
      </c>
      <c r="G4" s="46" t="s">
        <v>180</v>
      </c>
      <c r="H4" s="46"/>
      <c r="I4" s="46"/>
      <c r="J4" s="46"/>
      <c r="K4" s="91"/>
      <c r="L4" s="46"/>
      <c r="M4" s="46"/>
      <c r="N4" s="46"/>
      <c r="O4" s="92"/>
      <c r="P4" s="91"/>
      <c r="Q4" s="47"/>
    </row>
    <row r="5" ht="17.25" customHeight="1" spans="1:17">
      <c r="A5" s="16"/>
      <c r="B5" s="82"/>
      <c r="C5" s="82"/>
      <c r="D5" s="82"/>
      <c r="E5" s="82"/>
      <c r="F5" s="82"/>
      <c r="G5" s="82" t="s">
        <v>30</v>
      </c>
      <c r="H5" s="82" t="s">
        <v>34</v>
      </c>
      <c r="I5" s="82" t="s">
        <v>414</v>
      </c>
      <c r="J5" s="82" t="s">
        <v>415</v>
      </c>
      <c r="K5" s="93" t="s">
        <v>416</v>
      </c>
      <c r="L5" s="94" t="s">
        <v>417</v>
      </c>
      <c r="M5" s="94"/>
      <c r="N5" s="94"/>
      <c r="O5" s="95"/>
      <c r="P5" s="96"/>
      <c r="Q5" s="70"/>
    </row>
    <row r="6" ht="54" customHeight="1" spans="1:17">
      <c r="A6" s="18"/>
      <c r="B6" s="70"/>
      <c r="C6" s="70"/>
      <c r="D6" s="70"/>
      <c r="E6" s="70"/>
      <c r="F6" s="70"/>
      <c r="G6" s="70"/>
      <c r="H6" s="70" t="s">
        <v>33</v>
      </c>
      <c r="I6" s="70"/>
      <c r="J6" s="70"/>
      <c r="K6" s="97"/>
      <c r="L6" s="70" t="s">
        <v>33</v>
      </c>
      <c r="M6" s="70" t="s">
        <v>40</v>
      </c>
      <c r="N6" s="70" t="s">
        <v>418</v>
      </c>
      <c r="O6" s="32" t="s">
        <v>42</v>
      </c>
      <c r="P6" s="97" t="s">
        <v>43</v>
      </c>
      <c r="Q6" s="70" t="s">
        <v>44</v>
      </c>
    </row>
    <row r="7" ht="15" customHeight="1" spans="1:17">
      <c r="A7" s="69">
        <v>1</v>
      </c>
      <c r="B7" s="71">
        <v>2</v>
      </c>
      <c r="C7" s="71">
        <v>3</v>
      </c>
      <c r="D7" s="71">
        <v>4</v>
      </c>
      <c r="E7" s="71">
        <v>5</v>
      </c>
      <c r="F7" s="71">
        <v>6</v>
      </c>
      <c r="G7" s="83">
        <v>7</v>
      </c>
      <c r="H7" s="83">
        <v>8</v>
      </c>
      <c r="I7" s="83">
        <v>9</v>
      </c>
      <c r="J7" s="83">
        <v>10</v>
      </c>
      <c r="K7" s="83">
        <v>11</v>
      </c>
      <c r="L7" s="83">
        <v>12</v>
      </c>
      <c r="M7" s="83">
        <v>13</v>
      </c>
      <c r="N7" s="83">
        <v>14</v>
      </c>
      <c r="O7" s="83">
        <v>15</v>
      </c>
      <c r="P7" s="83">
        <v>16</v>
      </c>
      <c r="Q7" s="83">
        <v>17</v>
      </c>
    </row>
    <row r="8" ht="52.5" customHeight="1" spans="1:17">
      <c r="A8" s="84" t="s">
        <v>46</v>
      </c>
      <c r="B8" s="85"/>
      <c r="C8" s="85"/>
      <c r="D8" s="86"/>
      <c r="E8" s="87"/>
      <c r="F8" s="23">
        <v>1660000</v>
      </c>
      <c r="G8" s="23">
        <v>421290000</v>
      </c>
      <c r="H8" s="23">
        <v>2990000</v>
      </c>
      <c r="I8" s="23"/>
      <c r="J8" s="23"/>
      <c r="K8" s="23"/>
      <c r="L8" s="23">
        <v>418300000</v>
      </c>
      <c r="M8" s="23">
        <v>418300000</v>
      </c>
      <c r="N8" s="23"/>
      <c r="O8" s="23"/>
      <c r="P8" s="23"/>
      <c r="Q8" s="23"/>
    </row>
    <row r="9" ht="52.5" customHeight="1" spans="1:17">
      <c r="A9" s="84" t="str">
        <f>"     "&amp;"德宏州人民医院能力建设项目补助经费"</f>
        <v>     德宏州人民医院能力建设项目补助经费</v>
      </c>
      <c r="B9" s="85" t="s">
        <v>419</v>
      </c>
      <c r="C9" s="85" t="s">
        <v>420</v>
      </c>
      <c r="D9" s="86" t="s">
        <v>421</v>
      </c>
      <c r="E9" s="87">
        <v>1</v>
      </c>
      <c r="F9" s="23"/>
      <c r="G9" s="23">
        <v>2990000</v>
      </c>
      <c r="H9" s="23">
        <v>2990000</v>
      </c>
      <c r="I9" s="23"/>
      <c r="J9" s="23"/>
      <c r="K9" s="23"/>
      <c r="L9" s="23"/>
      <c r="M9" s="23"/>
      <c r="N9" s="23"/>
      <c r="O9" s="23"/>
      <c r="P9" s="23"/>
      <c r="Q9" s="23"/>
    </row>
    <row r="10" ht="52.5" customHeight="1" spans="1:17">
      <c r="A10" s="84" t="str">
        <f t="shared" ref="A10:A20" si="0">"     "&amp;"一般公用经费"</f>
        <v>     一般公用经费</v>
      </c>
      <c r="B10" s="85" t="s">
        <v>422</v>
      </c>
      <c r="C10" s="85" t="s">
        <v>423</v>
      </c>
      <c r="D10" s="86" t="s">
        <v>378</v>
      </c>
      <c r="E10" s="87">
        <v>1</v>
      </c>
      <c r="F10" s="23"/>
      <c r="G10" s="23">
        <v>250000</v>
      </c>
      <c r="H10" s="23"/>
      <c r="I10" s="23"/>
      <c r="J10" s="23"/>
      <c r="K10" s="23"/>
      <c r="L10" s="23">
        <v>250000</v>
      </c>
      <c r="M10" s="23">
        <v>250000</v>
      </c>
      <c r="N10" s="23"/>
      <c r="O10" s="23"/>
      <c r="P10" s="23"/>
      <c r="Q10" s="23"/>
    </row>
    <row r="11" ht="52.5" customHeight="1" spans="1:17">
      <c r="A11" s="84" t="str">
        <f t="shared" si="0"/>
        <v>     一般公用经费</v>
      </c>
      <c r="B11" s="85" t="s">
        <v>424</v>
      </c>
      <c r="C11" s="85" t="s">
        <v>425</v>
      </c>
      <c r="D11" s="86" t="s">
        <v>426</v>
      </c>
      <c r="E11" s="87">
        <v>1</v>
      </c>
      <c r="F11" s="23">
        <v>1200000</v>
      </c>
      <c r="G11" s="23">
        <v>1200000</v>
      </c>
      <c r="H11" s="23"/>
      <c r="I11" s="23"/>
      <c r="J11" s="23"/>
      <c r="K11" s="23"/>
      <c r="L11" s="23">
        <v>1200000</v>
      </c>
      <c r="M11" s="23">
        <v>1200000</v>
      </c>
      <c r="N11" s="23"/>
      <c r="O11" s="23"/>
      <c r="P11" s="23"/>
      <c r="Q11" s="23"/>
    </row>
    <row r="12" ht="52.5" customHeight="1" spans="1:17">
      <c r="A12" s="84" t="str">
        <f t="shared" si="0"/>
        <v>     一般公用经费</v>
      </c>
      <c r="B12" s="85" t="s">
        <v>427</v>
      </c>
      <c r="C12" s="85" t="s">
        <v>428</v>
      </c>
      <c r="D12" s="86" t="s">
        <v>378</v>
      </c>
      <c r="E12" s="87">
        <v>1</v>
      </c>
      <c r="F12" s="23"/>
      <c r="G12" s="23">
        <v>70000</v>
      </c>
      <c r="H12" s="23"/>
      <c r="I12" s="23"/>
      <c r="J12" s="23"/>
      <c r="K12" s="23"/>
      <c r="L12" s="23">
        <v>70000</v>
      </c>
      <c r="M12" s="23">
        <v>70000</v>
      </c>
      <c r="N12" s="23"/>
      <c r="O12" s="23"/>
      <c r="P12" s="23"/>
      <c r="Q12" s="23"/>
    </row>
    <row r="13" ht="52.5" customHeight="1" spans="1:17">
      <c r="A13" s="84" t="str">
        <f t="shared" si="0"/>
        <v>     一般公用经费</v>
      </c>
      <c r="B13" s="85" t="s">
        <v>429</v>
      </c>
      <c r="C13" s="85" t="s">
        <v>430</v>
      </c>
      <c r="D13" s="86" t="s">
        <v>378</v>
      </c>
      <c r="E13" s="87">
        <v>1</v>
      </c>
      <c r="F13" s="23"/>
      <c r="G13" s="23">
        <v>6000000</v>
      </c>
      <c r="H13" s="23"/>
      <c r="I13" s="23"/>
      <c r="J13" s="23"/>
      <c r="K13" s="23"/>
      <c r="L13" s="23">
        <v>6000000</v>
      </c>
      <c r="M13" s="23">
        <v>6000000</v>
      </c>
      <c r="N13" s="23"/>
      <c r="O13" s="23"/>
      <c r="P13" s="23"/>
      <c r="Q13" s="23"/>
    </row>
    <row r="14" ht="52.5" customHeight="1" spans="1:17">
      <c r="A14" s="84" t="str">
        <f t="shared" si="0"/>
        <v>     一般公用经费</v>
      </c>
      <c r="B14" s="85" t="s">
        <v>431</v>
      </c>
      <c r="C14" s="85" t="s">
        <v>432</v>
      </c>
      <c r="D14" s="86" t="s">
        <v>378</v>
      </c>
      <c r="E14" s="87">
        <v>1</v>
      </c>
      <c r="F14" s="23"/>
      <c r="G14" s="23">
        <v>600000</v>
      </c>
      <c r="H14" s="23"/>
      <c r="I14" s="23"/>
      <c r="J14" s="23"/>
      <c r="K14" s="23"/>
      <c r="L14" s="23">
        <v>600000</v>
      </c>
      <c r="M14" s="23">
        <v>600000</v>
      </c>
      <c r="N14" s="23"/>
      <c r="O14" s="23"/>
      <c r="P14" s="23"/>
      <c r="Q14" s="23"/>
    </row>
    <row r="15" ht="52.5" customHeight="1" spans="1:17">
      <c r="A15" s="84" t="str">
        <f t="shared" si="0"/>
        <v>     一般公用经费</v>
      </c>
      <c r="B15" s="85" t="s">
        <v>433</v>
      </c>
      <c r="C15" s="85" t="s">
        <v>434</v>
      </c>
      <c r="D15" s="86" t="s">
        <v>426</v>
      </c>
      <c r="E15" s="87">
        <v>1</v>
      </c>
      <c r="F15" s="23"/>
      <c r="G15" s="23">
        <v>3000000</v>
      </c>
      <c r="H15" s="23"/>
      <c r="I15" s="23"/>
      <c r="J15" s="23"/>
      <c r="K15" s="23"/>
      <c r="L15" s="23">
        <v>3000000</v>
      </c>
      <c r="M15" s="23">
        <v>3000000</v>
      </c>
      <c r="N15" s="23"/>
      <c r="O15" s="23"/>
      <c r="P15" s="23"/>
      <c r="Q15" s="23"/>
    </row>
    <row r="16" ht="52.5" customHeight="1" spans="1:17">
      <c r="A16" s="84" t="str">
        <f t="shared" si="0"/>
        <v>     一般公用经费</v>
      </c>
      <c r="B16" s="85" t="s">
        <v>435</v>
      </c>
      <c r="C16" s="85" t="s">
        <v>434</v>
      </c>
      <c r="D16" s="86" t="s">
        <v>378</v>
      </c>
      <c r="E16" s="87">
        <v>1</v>
      </c>
      <c r="F16" s="23"/>
      <c r="G16" s="23">
        <v>10000000</v>
      </c>
      <c r="H16" s="23"/>
      <c r="I16" s="23"/>
      <c r="J16" s="23"/>
      <c r="K16" s="23"/>
      <c r="L16" s="23">
        <v>10000000</v>
      </c>
      <c r="M16" s="23">
        <v>10000000</v>
      </c>
      <c r="N16" s="23"/>
      <c r="O16" s="23"/>
      <c r="P16" s="23"/>
      <c r="Q16" s="23"/>
    </row>
    <row r="17" ht="52.5" customHeight="1" spans="1:17">
      <c r="A17" s="84" t="str">
        <f t="shared" si="0"/>
        <v>     一般公用经费</v>
      </c>
      <c r="B17" s="85" t="s">
        <v>436</v>
      </c>
      <c r="C17" s="85" t="s">
        <v>437</v>
      </c>
      <c r="D17" s="86" t="s">
        <v>378</v>
      </c>
      <c r="E17" s="87">
        <v>1</v>
      </c>
      <c r="F17" s="23"/>
      <c r="G17" s="23">
        <v>3500000</v>
      </c>
      <c r="H17" s="23"/>
      <c r="I17" s="23"/>
      <c r="J17" s="23"/>
      <c r="K17" s="23"/>
      <c r="L17" s="23">
        <v>3500000</v>
      </c>
      <c r="M17" s="23">
        <v>3500000</v>
      </c>
      <c r="N17" s="23"/>
      <c r="O17" s="23"/>
      <c r="P17" s="23"/>
      <c r="Q17" s="23"/>
    </row>
    <row r="18" ht="52.5" customHeight="1" spans="1:17">
      <c r="A18" s="84" t="str">
        <f t="shared" si="0"/>
        <v>     一般公用经费</v>
      </c>
      <c r="B18" s="85" t="s">
        <v>438</v>
      </c>
      <c r="C18" s="85" t="s">
        <v>437</v>
      </c>
      <c r="D18" s="86" t="s">
        <v>378</v>
      </c>
      <c r="E18" s="87">
        <v>1</v>
      </c>
      <c r="F18" s="23"/>
      <c r="G18" s="23">
        <v>20000000</v>
      </c>
      <c r="H18" s="23"/>
      <c r="I18" s="23"/>
      <c r="J18" s="23"/>
      <c r="K18" s="23"/>
      <c r="L18" s="23">
        <v>20000000</v>
      </c>
      <c r="M18" s="23">
        <v>20000000</v>
      </c>
      <c r="N18" s="23"/>
      <c r="O18" s="23"/>
      <c r="P18" s="23"/>
      <c r="Q18" s="23"/>
    </row>
    <row r="19" ht="52.5" customHeight="1" spans="1:17">
      <c r="A19" s="84" t="str">
        <f t="shared" si="0"/>
        <v>     一般公用经费</v>
      </c>
      <c r="B19" s="85" t="s">
        <v>439</v>
      </c>
      <c r="C19" s="85" t="s">
        <v>440</v>
      </c>
      <c r="D19" s="86" t="s">
        <v>378</v>
      </c>
      <c r="E19" s="87">
        <v>1</v>
      </c>
      <c r="F19" s="23"/>
      <c r="G19" s="23">
        <v>250000000</v>
      </c>
      <c r="H19" s="23"/>
      <c r="I19" s="23"/>
      <c r="J19" s="23"/>
      <c r="K19" s="23"/>
      <c r="L19" s="23">
        <v>250000000</v>
      </c>
      <c r="M19" s="23">
        <v>250000000</v>
      </c>
      <c r="N19" s="23"/>
      <c r="O19" s="23"/>
      <c r="P19" s="23"/>
      <c r="Q19" s="23"/>
    </row>
    <row r="20" ht="52.5" customHeight="1" spans="1:17">
      <c r="A20" s="84" t="str">
        <f t="shared" si="0"/>
        <v>     一般公用经费</v>
      </c>
      <c r="B20" s="85" t="s">
        <v>441</v>
      </c>
      <c r="C20" s="85" t="s">
        <v>442</v>
      </c>
      <c r="D20" s="86" t="s">
        <v>426</v>
      </c>
      <c r="E20" s="87">
        <v>1</v>
      </c>
      <c r="F20" s="23">
        <v>400000</v>
      </c>
      <c r="G20" s="23">
        <v>400000</v>
      </c>
      <c r="H20" s="23"/>
      <c r="I20" s="23"/>
      <c r="J20" s="23"/>
      <c r="K20" s="23"/>
      <c r="L20" s="23">
        <v>400000</v>
      </c>
      <c r="M20" s="23">
        <v>400000</v>
      </c>
      <c r="N20" s="23"/>
      <c r="O20" s="23"/>
      <c r="P20" s="23"/>
      <c r="Q20" s="23"/>
    </row>
    <row r="21" ht="52.5" customHeight="1" spans="1:17">
      <c r="A21" s="84" t="str">
        <f t="shared" ref="A21:A23" si="1">"     "&amp;"公用经费安排的公车购置及运维费"</f>
        <v>     公用经费安排的公车购置及运维费</v>
      </c>
      <c r="B21" s="85" t="s">
        <v>443</v>
      </c>
      <c r="C21" s="85" t="s">
        <v>423</v>
      </c>
      <c r="D21" s="86" t="s">
        <v>378</v>
      </c>
      <c r="E21" s="87">
        <v>1</v>
      </c>
      <c r="F21" s="23">
        <v>30000</v>
      </c>
      <c r="G21" s="23">
        <v>30000</v>
      </c>
      <c r="H21" s="23"/>
      <c r="I21" s="23"/>
      <c r="J21" s="23"/>
      <c r="K21" s="23"/>
      <c r="L21" s="23">
        <v>30000</v>
      </c>
      <c r="M21" s="23">
        <v>30000</v>
      </c>
      <c r="N21" s="23"/>
      <c r="O21" s="23"/>
      <c r="P21" s="23"/>
      <c r="Q21" s="23"/>
    </row>
    <row r="22" ht="52.5" customHeight="1" spans="1:17">
      <c r="A22" s="84" t="str">
        <f t="shared" si="1"/>
        <v>     公用经费安排的公车购置及运维费</v>
      </c>
      <c r="B22" s="85" t="s">
        <v>444</v>
      </c>
      <c r="C22" s="85" t="s">
        <v>428</v>
      </c>
      <c r="D22" s="86" t="s">
        <v>378</v>
      </c>
      <c r="E22" s="87">
        <v>1</v>
      </c>
      <c r="F22" s="23">
        <v>30000</v>
      </c>
      <c r="G22" s="23">
        <v>30000</v>
      </c>
      <c r="H22" s="23"/>
      <c r="I22" s="23"/>
      <c r="J22" s="23"/>
      <c r="K22" s="23"/>
      <c r="L22" s="23">
        <v>30000</v>
      </c>
      <c r="M22" s="23">
        <v>30000</v>
      </c>
      <c r="N22" s="23"/>
      <c r="O22" s="23"/>
      <c r="P22" s="23"/>
      <c r="Q22" s="23"/>
    </row>
    <row r="23" ht="52.5" customHeight="1" spans="1:17">
      <c r="A23" s="84" t="str">
        <f t="shared" si="1"/>
        <v>     公用经费安排的公车购置及运维费</v>
      </c>
      <c r="B23" s="85" t="s">
        <v>445</v>
      </c>
      <c r="C23" s="85" t="s">
        <v>432</v>
      </c>
      <c r="D23" s="86" t="s">
        <v>378</v>
      </c>
      <c r="E23" s="87">
        <v>1</v>
      </c>
      <c r="F23" s="23"/>
      <c r="G23" s="23">
        <v>20000</v>
      </c>
      <c r="H23" s="23"/>
      <c r="I23" s="23"/>
      <c r="J23" s="23"/>
      <c r="K23" s="23"/>
      <c r="L23" s="23">
        <v>20000</v>
      </c>
      <c r="M23" s="23">
        <v>20000</v>
      </c>
      <c r="N23" s="23"/>
      <c r="O23" s="23"/>
      <c r="P23" s="23"/>
      <c r="Q23" s="23"/>
    </row>
    <row r="24" ht="52.5" customHeight="1" spans="1:17">
      <c r="A24" s="84" t="str">
        <f t="shared" ref="A24:A61" si="2">"     "&amp;"单位资金安排设备及服务类采购项目经费"</f>
        <v>     单位资金安排设备及服务类采购项目经费</v>
      </c>
      <c r="B24" s="85" t="s">
        <v>446</v>
      </c>
      <c r="C24" s="85" t="s">
        <v>447</v>
      </c>
      <c r="D24" s="86" t="s">
        <v>426</v>
      </c>
      <c r="E24" s="87">
        <v>1</v>
      </c>
      <c r="F24" s="23"/>
      <c r="G24" s="23">
        <v>200000</v>
      </c>
      <c r="H24" s="23"/>
      <c r="I24" s="23"/>
      <c r="J24" s="23"/>
      <c r="K24" s="23"/>
      <c r="L24" s="23">
        <v>200000</v>
      </c>
      <c r="M24" s="23">
        <v>200000</v>
      </c>
      <c r="N24" s="23"/>
      <c r="O24" s="23"/>
      <c r="P24" s="23"/>
      <c r="Q24" s="23"/>
    </row>
    <row r="25" ht="52.5" customHeight="1" spans="1:17">
      <c r="A25" s="84" t="str">
        <f t="shared" si="2"/>
        <v>     单位资金安排设备及服务类采购项目经费</v>
      </c>
      <c r="B25" s="85" t="s">
        <v>448</v>
      </c>
      <c r="C25" s="85" t="s">
        <v>449</v>
      </c>
      <c r="D25" s="86" t="s">
        <v>426</v>
      </c>
      <c r="E25" s="87">
        <v>1</v>
      </c>
      <c r="F25" s="23"/>
      <c r="G25" s="23">
        <v>100000</v>
      </c>
      <c r="H25" s="23"/>
      <c r="I25" s="23"/>
      <c r="J25" s="23"/>
      <c r="K25" s="23"/>
      <c r="L25" s="23">
        <v>100000</v>
      </c>
      <c r="M25" s="23">
        <v>100000</v>
      </c>
      <c r="N25" s="23"/>
      <c r="O25" s="23"/>
      <c r="P25" s="23"/>
      <c r="Q25" s="23"/>
    </row>
    <row r="26" ht="52.5" customHeight="1" spans="1:17">
      <c r="A26" s="84" t="str">
        <f t="shared" si="2"/>
        <v>     单位资金安排设备及服务类采购项目经费</v>
      </c>
      <c r="B26" s="85" t="s">
        <v>450</v>
      </c>
      <c r="C26" s="85" t="s">
        <v>451</v>
      </c>
      <c r="D26" s="86" t="s">
        <v>426</v>
      </c>
      <c r="E26" s="87">
        <v>1</v>
      </c>
      <c r="F26" s="23"/>
      <c r="G26" s="23">
        <v>40000</v>
      </c>
      <c r="H26" s="23"/>
      <c r="I26" s="23"/>
      <c r="J26" s="23"/>
      <c r="K26" s="23"/>
      <c r="L26" s="23">
        <v>40000</v>
      </c>
      <c r="M26" s="23">
        <v>40000</v>
      </c>
      <c r="N26" s="23"/>
      <c r="O26" s="23"/>
      <c r="P26" s="23"/>
      <c r="Q26" s="23"/>
    </row>
    <row r="27" ht="52.5" customHeight="1" spans="1:17">
      <c r="A27" s="84" t="str">
        <f t="shared" si="2"/>
        <v>     单位资金安排设备及服务类采购项目经费</v>
      </c>
      <c r="B27" s="85" t="s">
        <v>452</v>
      </c>
      <c r="C27" s="85" t="s">
        <v>453</v>
      </c>
      <c r="D27" s="86" t="s">
        <v>426</v>
      </c>
      <c r="E27" s="87">
        <v>1</v>
      </c>
      <c r="F27" s="23"/>
      <c r="G27" s="23">
        <v>2300000</v>
      </c>
      <c r="H27" s="23"/>
      <c r="I27" s="23"/>
      <c r="J27" s="23"/>
      <c r="K27" s="23"/>
      <c r="L27" s="23">
        <v>2300000</v>
      </c>
      <c r="M27" s="23">
        <v>2300000</v>
      </c>
      <c r="N27" s="23"/>
      <c r="O27" s="23"/>
      <c r="P27" s="23"/>
      <c r="Q27" s="23"/>
    </row>
    <row r="28" ht="52.5" customHeight="1" spans="1:17">
      <c r="A28" s="84" t="str">
        <f t="shared" si="2"/>
        <v>     单位资金安排设备及服务类采购项目经费</v>
      </c>
      <c r="B28" s="85" t="s">
        <v>454</v>
      </c>
      <c r="C28" s="85" t="s">
        <v>455</v>
      </c>
      <c r="D28" s="86" t="s">
        <v>426</v>
      </c>
      <c r="E28" s="87">
        <v>1</v>
      </c>
      <c r="F28" s="23"/>
      <c r="G28" s="23">
        <v>1000000</v>
      </c>
      <c r="H28" s="23"/>
      <c r="I28" s="23"/>
      <c r="J28" s="23"/>
      <c r="K28" s="23"/>
      <c r="L28" s="23">
        <v>1000000</v>
      </c>
      <c r="M28" s="23">
        <v>1000000</v>
      </c>
      <c r="N28" s="23"/>
      <c r="O28" s="23"/>
      <c r="P28" s="23"/>
      <c r="Q28" s="23"/>
    </row>
    <row r="29" ht="52.5" customHeight="1" spans="1:17">
      <c r="A29" s="84" t="str">
        <f t="shared" si="2"/>
        <v>     单位资金安排设备及服务类采购项目经费</v>
      </c>
      <c r="B29" s="85" t="s">
        <v>456</v>
      </c>
      <c r="C29" s="85" t="s">
        <v>457</v>
      </c>
      <c r="D29" s="86" t="s">
        <v>426</v>
      </c>
      <c r="E29" s="87">
        <v>1</v>
      </c>
      <c r="F29" s="23"/>
      <c r="G29" s="23">
        <v>40000</v>
      </c>
      <c r="H29" s="23"/>
      <c r="I29" s="23"/>
      <c r="J29" s="23"/>
      <c r="K29" s="23"/>
      <c r="L29" s="23">
        <v>40000</v>
      </c>
      <c r="M29" s="23">
        <v>40000</v>
      </c>
      <c r="N29" s="23"/>
      <c r="O29" s="23"/>
      <c r="P29" s="23"/>
      <c r="Q29" s="23"/>
    </row>
    <row r="30" ht="52.5" customHeight="1" spans="1:17">
      <c r="A30" s="84" t="str">
        <f t="shared" si="2"/>
        <v>     单位资金安排设备及服务类采购项目经费</v>
      </c>
      <c r="B30" s="85" t="s">
        <v>458</v>
      </c>
      <c r="C30" s="85" t="s">
        <v>459</v>
      </c>
      <c r="D30" s="86" t="s">
        <v>426</v>
      </c>
      <c r="E30" s="87">
        <v>1</v>
      </c>
      <c r="F30" s="23"/>
      <c r="G30" s="23">
        <v>20000</v>
      </c>
      <c r="H30" s="23"/>
      <c r="I30" s="23"/>
      <c r="J30" s="23"/>
      <c r="K30" s="23"/>
      <c r="L30" s="23">
        <v>20000</v>
      </c>
      <c r="M30" s="23">
        <v>20000</v>
      </c>
      <c r="N30" s="23"/>
      <c r="O30" s="23"/>
      <c r="P30" s="23"/>
      <c r="Q30" s="23"/>
    </row>
    <row r="31" ht="52.5" customHeight="1" spans="1:17">
      <c r="A31" s="84" t="str">
        <f t="shared" si="2"/>
        <v>     单位资金安排设备及服务类采购项目经费</v>
      </c>
      <c r="B31" s="85" t="s">
        <v>460</v>
      </c>
      <c r="C31" s="85" t="s">
        <v>461</v>
      </c>
      <c r="D31" s="86" t="s">
        <v>426</v>
      </c>
      <c r="E31" s="87">
        <v>1</v>
      </c>
      <c r="F31" s="23"/>
      <c r="G31" s="23">
        <v>3900000</v>
      </c>
      <c r="H31" s="23"/>
      <c r="I31" s="23"/>
      <c r="J31" s="23"/>
      <c r="K31" s="23"/>
      <c r="L31" s="23">
        <v>3900000</v>
      </c>
      <c r="M31" s="23">
        <v>3900000</v>
      </c>
      <c r="N31" s="23"/>
      <c r="O31" s="23"/>
      <c r="P31" s="23"/>
      <c r="Q31" s="23"/>
    </row>
    <row r="32" ht="52.5" customHeight="1" spans="1:17">
      <c r="A32" s="84" t="str">
        <f t="shared" si="2"/>
        <v>     单位资金安排设备及服务类采购项目经费</v>
      </c>
      <c r="B32" s="85" t="s">
        <v>462</v>
      </c>
      <c r="C32" s="85" t="s">
        <v>463</v>
      </c>
      <c r="D32" s="86" t="s">
        <v>426</v>
      </c>
      <c r="E32" s="87">
        <v>1</v>
      </c>
      <c r="F32" s="23"/>
      <c r="G32" s="23">
        <v>1000000</v>
      </c>
      <c r="H32" s="23"/>
      <c r="I32" s="23"/>
      <c r="J32" s="23"/>
      <c r="K32" s="23"/>
      <c r="L32" s="23">
        <v>1000000</v>
      </c>
      <c r="M32" s="23">
        <v>1000000</v>
      </c>
      <c r="N32" s="23"/>
      <c r="O32" s="23"/>
      <c r="P32" s="23"/>
      <c r="Q32" s="23"/>
    </row>
    <row r="33" ht="52.5" customHeight="1" spans="1:17">
      <c r="A33" s="84" t="str">
        <f t="shared" si="2"/>
        <v>     单位资金安排设备及服务类采购项目经费</v>
      </c>
      <c r="B33" s="85" t="s">
        <v>464</v>
      </c>
      <c r="C33" s="85" t="s">
        <v>465</v>
      </c>
      <c r="D33" s="86" t="s">
        <v>426</v>
      </c>
      <c r="E33" s="87">
        <v>1</v>
      </c>
      <c r="F33" s="23"/>
      <c r="G33" s="23">
        <v>1960000</v>
      </c>
      <c r="H33" s="23"/>
      <c r="I33" s="23"/>
      <c r="J33" s="23"/>
      <c r="K33" s="23"/>
      <c r="L33" s="23">
        <v>1960000</v>
      </c>
      <c r="M33" s="23">
        <v>1960000</v>
      </c>
      <c r="N33" s="23"/>
      <c r="O33" s="23"/>
      <c r="P33" s="23"/>
      <c r="Q33" s="23"/>
    </row>
    <row r="34" ht="52.5" customHeight="1" spans="1:17">
      <c r="A34" s="84" t="str">
        <f t="shared" si="2"/>
        <v>     单位资金安排设备及服务类采购项目经费</v>
      </c>
      <c r="B34" s="85" t="s">
        <v>466</v>
      </c>
      <c r="C34" s="85" t="s">
        <v>467</v>
      </c>
      <c r="D34" s="86" t="s">
        <v>426</v>
      </c>
      <c r="E34" s="87">
        <v>1</v>
      </c>
      <c r="F34" s="23"/>
      <c r="G34" s="23">
        <v>600000</v>
      </c>
      <c r="H34" s="23"/>
      <c r="I34" s="23"/>
      <c r="J34" s="23"/>
      <c r="K34" s="23"/>
      <c r="L34" s="23">
        <v>600000</v>
      </c>
      <c r="M34" s="23">
        <v>600000</v>
      </c>
      <c r="N34" s="23"/>
      <c r="O34" s="23"/>
      <c r="P34" s="23"/>
      <c r="Q34" s="23"/>
    </row>
    <row r="35" ht="52.5" customHeight="1" spans="1:17">
      <c r="A35" s="84" t="str">
        <f t="shared" si="2"/>
        <v>     单位资金安排设备及服务类采购项目经费</v>
      </c>
      <c r="B35" s="85" t="s">
        <v>468</v>
      </c>
      <c r="C35" s="85" t="s">
        <v>469</v>
      </c>
      <c r="D35" s="86" t="s">
        <v>426</v>
      </c>
      <c r="E35" s="87">
        <v>1</v>
      </c>
      <c r="F35" s="23"/>
      <c r="G35" s="23">
        <v>40000</v>
      </c>
      <c r="H35" s="23"/>
      <c r="I35" s="23"/>
      <c r="J35" s="23"/>
      <c r="K35" s="23"/>
      <c r="L35" s="23">
        <v>40000</v>
      </c>
      <c r="M35" s="23">
        <v>40000</v>
      </c>
      <c r="N35" s="23"/>
      <c r="O35" s="23"/>
      <c r="P35" s="23"/>
      <c r="Q35" s="23"/>
    </row>
    <row r="36" ht="52.5" customHeight="1" spans="1:17">
      <c r="A36" s="84" t="str">
        <f t="shared" si="2"/>
        <v>     单位资金安排设备及服务类采购项目经费</v>
      </c>
      <c r="B36" s="85" t="s">
        <v>470</v>
      </c>
      <c r="C36" s="85" t="s">
        <v>471</v>
      </c>
      <c r="D36" s="86" t="s">
        <v>426</v>
      </c>
      <c r="E36" s="87">
        <v>1</v>
      </c>
      <c r="F36" s="23"/>
      <c r="G36" s="23">
        <v>800000</v>
      </c>
      <c r="H36" s="23"/>
      <c r="I36" s="23"/>
      <c r="J36" s="23"/>
      <c r="K36" s="23"/>
      <c r="L36" s="23">
        <v>800000</v>
      </c>
      <c r="M36" s="23">
        <v>800000</v>
      </c>
      <c r="N36" s="23"/>
      <c r="O36" s="23"/>
      <c r="P36" s="23"/>
      <c r="Q36" s="23"/>
    </row>
    <row r="37" ht="52.5" customHeight="1" spans="1:17">
      <c r="A37" s="84" t="str">
        <f t="shared" si="2"/>
        <v>     单位资金安排设备及服务类采购项目经费</v>
      </c>
      <c r="B37" s="85" t="s">
        <v>472</v>
      </c>
      <c r="C37" s="85" t="s">
        <v>473</v>
      </c>
      <c r="D37" s="86" t="s">
        <v>426</v>
      </c>
      <c r="E37" s="87">
        <v>1</v>
      </c>
      <c r="F37" s="23"/>
      <c r="G37" s="23">
        <v>100000</v>
      </c>
      <c r="H37" s="23"/>
      <c r="I37" s="23"/>
      <c r="J37" s="23"/>
      <c r="K37" s="23"/>
      <c r="L37" s="23">
        <v>100000</v>
      </c>
      <c r="M37" s="23">
        <v>100000</v>
      </c>
      <c r="N37" s="23"/>
      <c r="O37" s="23"/>
      <c r="P37" s="23"/>
      <c r="Q37" s="23"/>
    </row>
    <row r="38" ht="52.5" customHeight="1" spans="1:17">
      <c r="A38" s="84" t="str">
        <f t="shared" si="2"/>
        <v>     单位资金安排设备及服务类采购项目经费</v>
      </c>
      <c r="B38" s="85" t="s">
        <v>474</v>
      </c>
      <c r="C38" s="85" t="s">
        <v>475</v>
      </c>
      <c r="D38" s="86" t="s">
        <v>426</v>
      </c>
      <c r="E38" s="87">
        <v>1</v>
      </c>
      <c r="F38" s="23"/>
      <c r="G38" s="23">
        <v>100000</v>
      </c>
      <c r="H38" s="23"/>
      <c r="I38" s="23"/>
      <c r="J38" s="23"/>
      <c r="K38" s="23"/>
      <c r="L38" s="23">
        <v>100000</v>
      </c>
      <c r="M38" s="23">
        <v>100000</v>
      </c>
      <c r="N38" s="23"/>
      <c r="O38" s="23"/>
      <c r="P38" s="23"/>
      <c r="Q38" s="23"/>
    </row>
    <row r="39" ht="52.5" customHeight="1" spans="1:17">
      <c r="A39" s="84" t="str">
        <f t="shared" si="2"/>
        <v>     单位资金安排设备及服务类采购项目经费</v>
      </c>
      <c r="B39" s="85" t="s">
        <v>476</v>
      </c>
      <c r="C39" s="85" t="s">
        <v>477</v>
      </c>
      <c r="D39" s="86" t="s">
        <v>426</v>
      </c>
      <c r="E39" s="87">
        <v>1</v>
      </c>
      <c r="F39" s="23"/>
      <c r="G39" s="23">
        <v>2200000</v>
      </c>
      <c r="H39" s="23"/>
      <c r="I39" s="23"/>
      <c r="J39" s="23"/>
      <c r="K39" s="23"/>
      <c r="L39" s="23">
        <v>2200000</v>
      </c>
      <c r="M39" s="23">
        <v>2200000</v>
      </c>
      <c r="N39" s="23"/>
      <c r="O39" s="23"/>
      <c r="P39" s="23"/>
      <c r="Q39" s="23"/>
    </row>
    <row r="40" ht="52.5" customHeight="1" spans="1:17">
      <c r="A40" s="84" t="str">
        <f t="shared" si="2"/>
        <v>     单位资金安排设备及服务类采购项目经费</v>
      </c>
      <c r="B40" s="85" t="s">
        <v>478</v>
      </c>
      <c r="C40" s="85" t="s">
        <v>477</v>
      </c>
      <c r="D40" s="86" t="s">
        <v>426</v>
      </c>
      <c r="E40" s="87">
        <v>1</v>
      </c>
      <c r="F40" s="23"/>
      <c r="G40" s="23">
        <v>1800000</v>
      </c>
      <c r="H40" s="23"/>
      <c r="I40" s="23"/>
      <c r="J40" s="23"/>
      <c r="K40" s="23"/>
      <c r="L40" s="23">
        <v>1800000</v>
      </c>
      <c r="M40" s="23">
        <v>1800000</v>
      </c>
      <c r="N40" s="23"/>
      <c r="O40" s="23"/>
      <c r="P40" s="23"/>
      <c r="Q40" s="23"/>
    </row>
    <row r="41" ht="52.5" customHeight="1" spans="1:17">
      <c r="A41" s="84" t="str">
        <f t="shared" si="2"/>
        <v>     单位资金安排设备及服务类采购项目经费</v>
      </c>
      <c r="B41" s="85" t="s">
        <v>479</v>
      </c>
      <c r="C41" s="85" t="s">
        <v>477</v>
      </c>
      <c r="D41" s="86" t="s">
        <v>426</v>
      </c>
      <c r="E41" s="87">
        <v>1</v>
      </c>
      <c r="F41" s="23"/>
      <c r="G41" s="23">
        <v>900000</v>
      </c>
      <c r="H41" s="23"/>
      <c r="I41" s="23"/>
      <c r="J41" s="23"/>
      <c r="K41" s="23"/>
      <c r="L41" s="23">
        <v>900000</v>
      </c>
      <c r="M41" s="23">
        <v>900000</v>
      </c>
      <c r="N41" s="23"/>
      <c r="O41" s="23"/>
      <c r="P41" s="23"/>
      <c r="Q41" s="23"/>
    </row>
    <row r="42" ht="52.5" customHeight="1" spans="1:17">
      <c r="A42" s="84" t="str">
        <f t="shared" si="2"/>
        <v>     单位资金安排设备及服务类采购项目经费</v>
      </c>
      <c r="B42" s="85" t="s">
        <v>480</v>
      </c>
      <c r="C42" s="85" t="s">
        <v>477</v>
      </c>
      <c r="D42" s="86" t="s">
        <v>426</v>
      </c>
      <c r="E42" s="87">
        <v>1</v>
      </c>
      <c r="F42" s="23"/>
      <c r="G42" s="23">
        <v>400000</v>
      </c>
      <c r="H42" s="23"/>
      <c r="I42" s="23"/>
      <c r="J42" s="23"/>
      <c r="K42" s="23"/>
      <c r="L42" s="23">
        <v>400000</v>
      </c>
      <c r="M42" s="23">
        <v>400000</v>
      </c>
      <c r="N42" s="23"/>
      <c r="O42" s="23"/>
      <c r="P42" s="23"/>
      <c r="Q42" s="23"/>
    </row>
    <row r="43" ht="52.5" customHeight="1" spans="1:17">
      <c r="A43" s="84" t="str">
        <f t="shared" si="2"/>
        <v>     单位资金安排设备及服务类采购项目经费</v>
      </c>
      <c r="B43" s="85" t="s">
        <v>481</v>
      </c>
      <c r="C43" s="85" t="s">
        <v>477</v>
      </c>
      <c r="D43" s="86" t="s">
        <v>426</v>
      </c>
      <c r="E43" s="87">
        <v>1</v>
      </c>
      <c r="F43" s="23"/>
      <c r="G43" s="23">
        <v>800000</v>
      </c>
      <c r="H43" s="23"/>
      <c r="I43" s="23"/>
      <c r="J43" s="23"/>
      <c r="K43" s="23"/>
      <c r="L43" s="23">
        <v>800000</v>
      </c>
      <c r="M43" s="23">
        <v>800000</v>
      </c>
      <c r="N43" s="23"/>
      <c r="O43" s="23"/>
      <c r="P43" s="23"/>
      <c r="Q43" s="23"/>
    </row>
    <row r="44" ht="52.5" customHeight="1" spans="1:17">
      <c r="A44" s="84" t="str">
        <f t="shared" si="2"/>
        <v>     单位资金安排设备及服务类采购项目经费</v>
      </c>
      <c r="B44" s="85" t="s">
        <v>482</v>
      </c>
      <c r="C44" s="85" t="s">
        <v>477</v>
      </c>
      <c r="D44" s="86" t="s">
        <v>426</v>
      </c>
      <c r="E44" s="87">
        <v>1</v>
      </c>
      <c r="F44" s="23"/>
      <c r="G44" s="23">
        <v>1500000</v>
      </c>
      <c r="H44" s="23"/>
      <c r="I44" s="23"/>
      <c r="J44" s="23"/>
      <c r="K44" s="23"/>
      <c r="L44" s="23">
        <v>1500000</v>
      </c>
      <c r="M44" s="23">
        <v>1500000</v>
      </c>
      <c r="N44" s="23"/>
      <c r="O44" s="23"/>
      <c r="P44" s="23"/>
      <c r="Q44" s="23"/>
    </row>
    <row r="45" ht="52.5" customHeight="1" spans="1:17">
      <c r="A45" s="84" t="str">
        <f t="shared" si="2"/>
        <v>     单位资金安排设备及服务类采购项目经费</v>
      </c>
      <c r="B45" s="85" t="s">
        <v>483</v>
      </c>
      <c r="C45" s="85" t="s">
        <v>477</v>
      </c>
      <c r="D45" s="86" t="s">
        <v>426</v>
      </c>
      <c r="E45" s="87">
        <v>1</v>
      </c>
      <c r="F45" s="23"/>
      <c r="G45" s="23">
        <v>1600000</v>
      </c>
      <c r="H45" s="23"/>
      <c r="I45" s="23"/>
      <c r="J45" s="23"/>
      <c r="K45" s="23"/>
      <c r="L45" s="23">
        <v>1600000</v>
      </c>
      <c r="M45" s="23">
        <v>1600000</v>
      </c>
      <c r="N45" s="23"/>
      <c r="O45" s="23"/>
      <c r="P45" s="23"/>
      <c r="Q45" s="23"/>
    </row>
    <row r="46" ht="52.5" customHeight="1" spans="1:17">
      <c r="A46" s="84" t="str">
        <f t="shared" si="2"/>
        <v>     单位资金安排设备及服务类采购项目经费</v>
      </c>
      <c r="B46" s="85" t="s">
        <v>484</v>
      </c>
      <c r="C46" s="85" t="s">
        <v>477</v>
      </c>
      <c r="D46" s="86" t="s">
        <v>426</v>
      </c>
      <c r="E46" s="87">
        <v>1</v>
      </c>
      <c r="F46" s="23"/>
      <c r="G46" s="23">
        <v>1800000</v>
      </c>
      <c r="H46" s="23"/>
      <c r="I46" s="23"/>
      <c r="J46" s="23"/>
      <c r="K46" s="23"/>
      <c r="L46" s="23">
        <v>1800000</v>
      </c>
      <c r="M46" s="23">
        <v>1800000</v>
      </c>
      <c r="N46" s="23"/>
      <c r="O46" s="23"/>
      <c r="P46" s="23"/>
      <c r="Q46" s="23"/>
    </row>
    <row r="47" ht="52.5" customHeight="1" spans="1:17">
      <c r="A47" s="84" t="str">
        <f t="shared" si="2"/>
        <v>     单位资金安排设备及服务类采购项目经费</v>
      </c>
      <c r="B47" s="85" t="s">
        <v>485</v>
      </c>
      <c r="C47" s="85" t="s">
        <v>486</v>
      </c>
      <c r="D47" s="86" t="s">
        <v>378</v>
      </c>
      <c r="E47" s="87">
        <v>1</v>
      </c>
      <c r="F47" s="23"/>
      <c r="G47" s="23">
        <v>20000000</v>
      </c>
      <c r="H47" s="23"/>
      <c r="I47" s="23"/>
      <c r="J47" s="23"/>
      <c r="K47" s="23"/>
      <c r="L47" s="23">
        <v>20000000</v>
      </c>
      <c r="M47" s="23">
        <v>20000000</v>
      </c>
      <c r="N47" s="23"/>
      <c r="O47" s="23"/>
      <c r="P47" s="23"/>
      <c r="Q47" s="23"/>
    </row>
    <row r="48" ht="52.5" customHeight="1" spans="1:17">
      <c r="A48" s="84" t="str">
        <f t="shared" si="2"/>
        <v>     单位资金安排设备及服务类采购项目经费</v>
      </c>
      <c r="B48" s="85" t="s">
        <v>487</v>
      </c>
      <c r="C48" s="85" t="s">
        <v>420</v>
      </c>
      <c r="D48" s="86" t="s">
        <v>426</v>
      </c>
      <c r="E48" s="87">
        <v>1</v>
      </c>
      <c r="F48" s="23"/>
      <c r="G48" s="23">
        <v>656000</v>
      </c>
      <c r="H48" s="23"/>
      <c r="I48" s="23"/>
      <c r="J48" s="23"/>
      <c r="K48" s="23"/>
      <c r="L48" s="23">
        <v>656000</v>
      </c>
      <c r="M48" s="23">
        <v>656000</v>
      </c>
      <c r="N48" s="23"/>
      <c r="O48" s="23"/>
      <c r="P48" s="23"/>
      <c r="Q48" s="23"/>
    </row>
    <row r="49" ht="52.5" customHeight="1" spans="1:17">
      <c r="A49" s="84" t="str">
        <f t="shared" si="2"/>
        <v>     单位资金安排设备及服务类采购项目经费</v>
      </c>
      <c r="B49" s="85" t="s">
        <v>488</v>
      </c>
      <c r="C49" s="85" t="s">
        <v>420</v>
      </c>
      <c r="D49" s="86" t="s">
        <v>426</v>
      </c>
      <c r="E49" s="87">
        <v>1</v>
      </c>
      <c r="F49" s="23"/>
      <c r="G49" s="23">
        <v>5340000</v>
      </c>
      <c r="H49" s="23"/>
      <c r="I49" s="23"/>
      <c r="J49" s="23"/>
      <c r="K49" s="23"/>
      <c r="L49" s="23">
        <v>5340000</v>
      </c>
      <c r="M49" s="23">
        <v>5340000</v>
      </c>
      <c r="N49" s="23"/>
      <c r="O49" s="23"/>
      <c r="P49" s="23"/>
      <c r="Q49" s="23"/>
    </row>
    <row r="50" ht="52.5" customHeight="1" spans="1:17">
      <c r="A50" s="84" t="str">
        <f t="shared" si="2"/>
        <v>     单位资金安排设备及服务类采购项目经费</v>
      </c>
      <c r="B50" s="85" t="s">
        <v>489</v>
      </c>
      <c r="C50" s="85" t="s">
        <v>420</v>
      </c>
      <c r="D50" s="86" t="s">
        <v>426</v>
      </c>
      <c r="E50" s="87">
        <v>1</v>
      </c>
      <c r="F50" s="23"/>
      <c r="G50" s="23">
        <v>7668000</v>
      </c>
      <c r="H50" s="23"/>
      <c r="I50" s="23"/>
      <c r="J50" s="23"/>
      <c r="K50" s="23"/>
      <c r="L50" s="23">
        <v>7668000</v>
      </c>
      <c r="M50" s="23">
        <v>7668000</v>
      </c>
      <c r="N50" s="23"/>
      <c r="O50" s="23"/>
      <c r="P50" s="23"/>
      <c r="Q50" s="23"/>
    </row>
    <row r="51" ht="52.5" customHeight="1" spans="1:17">
      <c r="A51" s="84" t="str">
        <f t="shared" si="2"/>
        <v>     单位资金安排设备及服务类采购项目经费</v>
      </c>
      <c r="B51" s="85" t="s">
        <v>490</v>
      </c>
      <c r="C51" s="85" t="s">
        <v>420</v>
      </c>
      <c r="D51" s="86" t="s">
        <v>426</v>
      </c>
      <c r="E51" s="87">
        <v>1</v>
      </c>
      <c r="F51" s="23"/>
      <c r="G51" s="23">
        <v>3372000</v>
      </c>
      <c r="H51" s="23"/>
      <c r="I51" s="23"/>
      <c r="J51" s="23"/>
      <c r="K51" s="23"/>
      <c r="L51" s="23">
        <v>3372000</v>
      </c>
      <c r="M51" s="23">
        <v>3372000</v>
      </c>
      <c r="N51" s="23"/>
      <c r="O51" s="23"/>
      <c r="P51" s="23"/>
      <c r="Q51" s="23"/>
    </row>
    <row r="52" ht="52.5" customHeight="1" spans="1:17">
      <c r="A52" s="84" t="str">
        <f t="shared" si="2"/>
        <v>     单位资金安排设备及服务类采购项目经费</v>
      </c>
      <c r="B52" s="85" t="s">
        <v>491</v>
      </c>
      <c r="C52" s="85" t="s">
        <v>420</v>
      </c>
      <c r="D52" s="86" t="s">
        <v>426</v>
      </c>
      <c r="E52" s="87">
        <v>1</v>
      </c>
      <c r="F52" s="23"/>
      <c r="G52" s="23">
        <v>910000</v>
      </c>
      <c r="H52" s="23"/>
      <c r="I52" s="23"/>
      <c r="J52" s="23"/>
      <c r="K52" s="23"/>
      <c r="L52" s="23">
        <v>910000</v>
      </c>
      <c r="M52" s="23">
        <v>910000</v>
      </c>
      <c r="N52" s="23"/>
      <c r="O52" s="23"/>
      <c r="P52" s="23"/>
      <c r="Q52" s="23"/>
    </row>
    <row r="53" ht="52.5" customHeight="1" spans="1:17">
      <c r="A53" s="84" t="str">
        <f t="shared" si="2"/>
        <v>     单位资金安排设备及服务类采购项目经费</v>
      </c>
      <c r="B53" s="85" t="s">
        <v>492</v>
      </c>
      <c r="C53" s="85" t="s">
        <v>420</v>
      </c>
      <c r="D53" s="86" t="s">
        <v>426</v>
      </c>
      <c r="E53" s="87">
        <v>1</v>
      </c>
      <c r="F53" s="23"/>
      <c r="G53" s="23">
        <v>1593400</v>
      </c>
      <c r="H53" s="23"/>
      <c r="I53" s="23"/>
      <c r="J53" s="23"/>
      <c r="K53" s="23"/>
      <c r="L53" s="23">
        <v>1593400</v>
      </c>
      <c r="M53" s="23">
        <v>1593400</v>
      </c>
      <c r="N53" s="23"/>
      <c r="O53" s="23"/>
      <c r="P53" s="23"/>
      <c r="Q53" s="23"/>
    </row>
    <row r="54" ht="52.5" customHeight="1" spans="1:17">
      <c r="A54" s="84" t="str">
        <f t="shared" si="2"/>
        <v>     单位资金安排设备及服务类采购项目经费</v>
      </c>
      <c r="B54" s="85" t="s">
        <v>493</v>
      </c>
      <c r="C54" s="85" t="s">
        <v>420</v>
      </c>
      <c r="D54" s="86" t="s">
        <v>426</v>
      </c>
      <c r="E54" s="87">
        <v>1</v>
      </c>
      <c r="F54" s="23"/>
      <c r="G54" s="23">
        <v>555000</v>
      </c>
      <c r="H54" s="23"/>
      <c r="I54" s="23"/>
      <c r="J54" s="23"/>
      <c r="K54" s="23"/>
      <c r="L54" s="23">
        <v>555000</v>
      </c>
      <c r="M54" s="23">
        <v>555000</v>
      </c>
      <c r="N54" s="23"/>
      <c r="O54" s="23"/>
      <c r="P54" s="23"/>
      <c r="Q54" s="23"/>
    </row>
    <row r="55" ht="52.5" customHeight="1" spans="1:17">
      <c r="A55" s="84" t="str">
        <f t="shared" si="2"/>
        <v>     单位资金安排设备及服务类采购项目经费</v>
      </c>
      <c r="B55" s="85" t="s">
        <v>494</v>
      </c>
      <c r="C55" s="85" t="s">
        <v>420</v>
      </c>
      <c r="D55" s="86" t="s">
        <v>426</v>
      </c>
      <c r="E55" s="87">
        <v>1</v>
      </c>
      <c r="F55" s="23"/>
      <c r="G55" s="23">
        <v>1391000</v>
      </c>
      <c r="H55" s="23"/>
      <c r="I55" s="23"/>
      <c r="J55" s="23"/>
      <c r="K55" s="23"/>
      <c r="L55" s="23">
        <v>1391000</v>
      </c>
      <c r="M55" s="23">
        <v>1391000</v>
      </c>
      <c r="N55" s="23"/>
      <c r="O55" s="23"/>
      <c r="P55" s="23"/>
      <c r="Q55" s="23"/>
    </row>
    <row r="56" ht="52.5" customHeight="1" spans="1:17">
      <c r="A56" s="84" t="str">
        <f t="shared" si="2"/>
        <v>     单位资金安排设备及服务类采购项目经费</v>
      </c>
      <c r="B56" s="85" t="s">
        <v>495</v>
      </c>
      <c r="C56" s="85" t="s">
        <v>420</v>
      </c>
      <c r="D56" s="86" t="s">
        <v>426</v>
      </c>
      <c r="E56" s="87">
        <v>1</v>
      </c>
      <c r="F56" s="23"/>
      <c r="G56" s="23">
        <v>360000</v>
      </c>
      <c r="H56" s="23"/>
      <c r="I56" s="23"/>
      <c r="J56" s="23"/>
      <c r="K56" s="23"/>
      <c r="L56" s="23">
        <v>360000</v>
      </c>
      <c r="M56" s="23">
        <v>360000</v>
      </c>
      <c r="N56" s="23"/>
      <c r="O56" s="23"/>
      <c r="P56" s="23"/>
      <c r="Q56" s="23"/>
    </row>
    <row r="57" ht="52.5" customHeight="1" spans="1:17">
      <c r="A57" s="84" t="str">
        <f t="shared" si="2"/>
        <v>     单位资金安排设备及服务类采购项目经费</v>
      </c>
      <c r="B57" s="85" t="s">
        <v>496</v>
      </c>
      <c r="C57" s="85" t="s">
        <v>420</v>
      </c>
      <c r="D57" s="86" t="s">
        <v>426</v>
      </c>
      <c r="E57" s="87">
        <v>1</v>
      </c>
      <c r="F57" s="23"/>
      <c r="G57" s="23">
        <v>3611500</v>
      </c>
      <c r="H57" s="23"/>
      <c r="I57" s="23"/>
      <c r="J57" s="23"/>
      <c r="K57" s="23"/>
      <c r="L57" s="23">
        <v>3611500</v>
      </c>
      <c r="M57" s="23">
        <v>3611500</v>
      </c>
      <c r="N57" s="23"/>
      <c r="O57" s="23"/>
      <c r="P57" s="23"/>
      <c r="Q57" s="23"/>
    </row>
    <row r="58" ht="52.5" customHeight="1" spans="1:17">
      <c r="A58" s="84" t="str">
        <f t="shared" si="2"/>
        <v>     单位资金安排设备及服务类采购项目经费</v>
      </c>
      <c r="B58" s="85" t="s">
        <v>497</v>
      </c>
      <c r="C58" s="85" t="s">
        <v>420</v>
      </c>
      <c r="D58" s="86" t="s">
        <v>426</v>
      </c>
      <c r="E58" s="87">
        <v>1</v>
      </c>
      <c r="F58" s="23"/>
      <c r="G58" s="23">
        <v>2690000</v>
      </c>
      <c r="H58" s="23"/>
      <c r="I58" s="23"/>
      <c r="J58" s="23"/>
      <c r="K58" s="23"/>
      <c r="L58" s="23">
        <v>2690000</v>
      </c>
      <c r="M58" s="23">
        <v>2690000</v>
      </c>
      <c r="N58" s="23"/>
      <c r="O58" s="23"/>
      <c r="P58" s="23"/>
      <c r="Q58" s="23"/>
    </row>
    <row r="59" ht="52.5" customHeight="1" spans="1:17">
      <c r="A59" s="84" t="str">
        <f t="shared" si="2"/>
        <v>     单位资金安排设备及服务类采购项目经费</v>
      </c>
      <c r="B59" s="85" t="s">
        <v>498</v>
      </c>
      <c r="C59" s="85" t="s">
        <v>420</v>
      </c>
      <c r="D59" s="86" t="s">
        <v>426</v>
      </c>
      <c r="E59" s="87">
        <v>1</v>
      </c>
      <c r="F59" s="23"/>
      <c r="G59" s="23">
        <v>450000</v>
      </c>
      <c r="H59" s="23"/>
      <c r="I59" s="23"/>
      <c r="J59" s="23"/>
      <c r="K59" s="23"/>
      <c r="L59" s="23">
        <v>450000</v>
      </c>
      <c r="M59" s="23">
        <v>450000</v>
      </c>
      <c r="N59" s="23"/>
      <c r="O59" s="23"/>
      <c r="P59" s="23"/>
      <c r="Q59" s="23"/>
    </row>
    <row r="60" ht="52.5" customHeight="1" spans="1:17">
      <c r="A60" s="84" t="str">
        <f t="shared" si="2"/>
        <v>     单位资金安排设备及服务类采购项目经费</v>
      </c>
      <c r="B60" s="85" t="s">
        <v>499</v>
      </c>
      <c r="C60" s="85" t="s">
        <v>420</v>
      </c>
      <c r="D60" s="86" t="s">
        <v>426</v>
      </c>
      <c r="E60" s="87">
        <v>1</v>
      </c>
      <c r="F60" s="23"/>
      <c r="G60" s="23">
        <v>7835000</v>
      </c>
      <c r="H60" s="23"/>
      <c r="I60" s="23"/>
      <c r="J60" s="23"/>
      <c r="K60" s="23"/>
      <c r="L60" s="23">
        <v>7835000</v>
      </c>
      <c r="M60" s="23">
        <v>7835000</v>
      </c>
      <c r="N60" s="23"/>
      <c r="O60" s="23"/>
      <c r="P60" s="23"/>
      <c r="Q60" s="23"/>
    </row>
    <row r="61" ht="52.5" customHeight="1" spans="1:17">
      <c r="A61" s="84" t="str">
        <f t="shared" si="2"/>
        <v>     单位资金安排设备及服务类采购项目经费</v>
      </c>
      <c r="B61" s="85" t="s">
        <v>500</v>
      </c>
      <c r="C61" s="85" t="s">
        <v>420</v>
      </c>
      <c r="D61" s="86" t="s">
        <v>426</v>
      </c>
      <c r="E61" s="87">
        <v>1</v>
      </c>
      <c r="F61" s="23"/>
      <c r="G61" s="23">
        <v>43568100</v>
      </c>
      <c r="H61" s="23"/>
      <c r="I61" s="23"/>
      <c r="J61" s="23"/>
      <c r="K61" s="23"/>
      <c r="L61" s="23">
        <v>43568100</v>
      </c>
      <c r="M61" s="23">
        <v>43568100</v>
      </c>
      <c r="N61" s="23"/>
      <c r="O61" s="23"/>
      <c r="P61" s="23"/>
      <c r="Q61" s="23"/>
    </row>
    <row r="62" ht="30" customHeight="1" spans="1:17">
      <c r="A62" s="88" t="s">
        <v>406</v>
      </c>
      <c r="B62" s="89"/>
      <c r="C62" s="89"/>
      <c r="D62" s="89"/>
      <c r="E62" s="87"/>
      <c r="F62" s="23">
        <v>1660000</v>
      </c>
      <c r="G62" s="23">
        <v>421290000</v>
      </c>
      <c r="H62" s="23">
        <v>2990000</v>
      </c>
      <c r="I62" s="23"/>
      <c r="J62" s="23"/>
      <c r="K62" s="23"/>
      <c r="L62" s="23">
        <v>418300000</v>
      </c>
      <c r="M62" s="23">
        <v>418300000</v>
      </c>
      <c r="N62" s="23"/>
      <c r="O62" s="23"/>
      <c r="P62" s="23"/>
      <c r="Q62" s="23"/>
    </row>
  </sheetData>
  <mergeCells count="16">
    <mergeCell ref="A2:Q2"/>
    <mergeCell ref="A3:F3"/>
    <mergeCell ref="G4:Q4"/>
    <mergeCell ref="L5:Q5"/>
    <mergeCell ref="A62:E62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rintOptions horizontalCentered="1"/>
  <pageMargins left="0.590277777777778" right="0.590277777777778" top="0.984027777777778" bottom="0.590277777777778" header="0.5" footer="0.5"/>
  <pageSetup paperSize="9" scale="73" fitToHeight="0" orientation="landscape" blackAndWhite="1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N11"/>
  <sheetViews>
    <sheetView showZeros="0" topLeftCell="A2" workbookViewId="0">
      <selection activeCell="A2" sqref="A2:N2"/>
    </sheetView>
  </sheetViews>
  <sheetFormatPr defaultColWidth="9.13888888888889" defaultRowHeight="14.25" customHeight="1"/>
  <cols>
    <col min="1" max="1" width="21.4722222222222" customWidth="1"/>
    <col min="2" max="2" width="9.76851851851852" customWidth="1"/>
    <col min="3" max="3" width="19.2037037037037" customWidth="1"/>
    <col min="4" max="5" width="12.0555555555556" customWidth="1"/>
    <col min="6" max="6" width="5.76851851851852" customWidth="1"/>
    <col min="7" max="7" width="6.47222222222222" customWidth="1"/>
    <col min="8" max="8" width="9.91666666666667" customWidth="1"/>
    <col min="9" max="14" width="11.3425925925926" customWidth="1"/>
  </cols>
  <sheetData>
    <row r="1" ht="17.25" customHeight="1" spans="1:14">
      <c r="A1" s="3"/>
      <c r="B1" s="3"/>
      <c r="C1" s="3"/>
      <c r="D1" s="3"/>
      <c r="E1" s="3"/>
      <c r="F1" s="3"/>
      <c r="G1" s="3"/>
      <c r="H1" s="74"/>
      <c r="I1" s="1"/>
      <c r="J1" s="1"/>
      <c r="K1" s="74"/>
      <c r="L1" s="1"/>
      <c r="M1" s="79"/>
      <c r="N1" s="79" t="s">
        <v>501</v>
      </c>
    </row>
    <row r="2" ht="36" customHeight="1" spans="1:14">
      <c r="A2" s="28" t="str">
        <f>"2025"&amp;"年部门政府购买服务预算表"</f>
        <v>2025年部门政府购买服务预算表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</row>
    <row r="3" ht="21.75" customHeight="1" spans="1:14">
      <c r="A3" s="30" t="str">
        <f>"单位名称："&amp;"德宏傣族景颇族自治州人民医院"</f>
        <v>单位名称：德宏傣族景颇族自治州人民医院</v>
      </c>
      <c r="B3" s="31"/>
      <c r="C3" s="31"/>
      <c r="D3" s="31"/>
      <c r="E3" s="31"/>
      <c r="F3" s="31"/>
      <c r="G3" s="31"/>
      <c r="H3" s="74"/>
      <c r="I3" s="1"/>
      <c r="J3" s="1"/>
      <c r="K3" s="74"/>
      <c r="L3" s="1"/>
      <c r="M3" s="80"/>
      <c r="N3" s="41" t="s">
        <v>27</v>
      </c>
    </row>
    <row r="4" ht="15.75" customHeight="1" spans="1:14">
      <c r="A4" s="11" t="s">
        <v>408</v>
      </c>
      <c r="B4" s="11" t="s">
        <v>502</v>
      </c>
      <c r="C4" s="11" t="s">
        <v>503</v>
      </c>
      <c r="D4" s="12" t="s">
        <v>180</v>
      </c>
      <c r="E4" s="13"/>
      <c r="F4" s="13"/>
      <c r="G4" s="13"/>
      <c r="H4" s="13"/>
      <c r="I4" s="13"/>
      <c r="J4" s="13"/>
      <c r="K4" s="13"/>
      <c r="L4" s="13"/>
      <c r="M4" s="13"/>
      <c r="N4" s="14"/>
    </row>
    <row r="5" ht="17.25" customHeight="1" spans="1:14">
      <c r="A5" s="16"/>
      <c r="B5" s="16"/>
      <c r="C5" s="16"/>
      <c r="D5" s="75" t="s">
        <v>30</v>
      </c>
      <c r="E5" s="11" t="s">
        <v>34</v>
      </c>
      <c r="F5" s="11" t="s">
        <v>414</v>
      </c>
      <c r="G5" s="11" t="s">
        <v>415</v>
      </c>
      <c r="H5" s="11" t="s">
        <v>416</v>
      </c>
      <c r="I5" s="12" t="s">
        <v>417</v>
      </c>
      <c r="J5" s="13"/>
      <c r="K5" s="13"/>
      <c r="L5" s="13"/>
      <c r="M5" s="13"/>
      <c r="N5" s="14"/>
    </row>
    <row r="6" ht="40.5" customHeight="1" spans="1:14">
      <c r="A6" s="18"/>
      <c r="B6" s="18"/>
      <c r="C6" s="18"/>
      <c r="D6" s="69"/>
      <c r="E6" s="16" t="s">
        <v>33</v>
      </c>
      <c r="F6" s="18"/>
      <c r="G6" s="18"/>
      <c r="H6" s="69"/>
      <c r="I6" s="16" t="s">
        <v>33</v>
      </c>
      <c r="J6" s="16" t="s">
        <v>40</v>
      </c>
      <c r="K6" s="16" t="s">
        <v>41</v>
      </c>
      <c r="L6" s="16" t="s">
        <v>42</v>
      </c>
      <c r="M6" s="16" t="s">
        <v>43</v>
      </c>
      <c r="N6" s="16" t="s">
        <v>44</v>
      </c>
    </row>
    <row r="7" ht="15" customHeight="1" spans="1:14">
      <c r="A7" s="34">
        <v>1</v>
      </c>
      <c r="B7" s="34">
        <v>2</v>
      </c>
      <c r="C7" s="34">
        <v>3</v>
      </c>
      <c r="D7" s="34">
        <v>7</v>
      </c>
      <c r="E7" s="34">
        <v>8</v>
      </c>
      <c r="F7" s="34">
        <v>9</v>
      </c>
      <c r="G7" s="34">
        <v>10</v>
      </c>
      <c r="H7" s="34">
        <v>11</v>
      </c>
      <c r="I7" s="34">
        <v>12</v>
      </c>
      <c r="J7" s="34">
        <v>13</v>
      </c>
      <c r="K7" s="34">
        <v>14</v>
      </c>
      <c r="L7" s="34">
        <v>15</v>
      </c>
      <c r="M7" s="34">
        <v>16</v>
      </c>
      <c r="N7" s="34">
        <v>17</v>
      </c>
    </row>
    <row r="8" ht="52.5" customHeight="1" spans="1:14">
      <c r="A8" s="76"/>
      <c r="B8" s="76"/>
      <c r="C8" s="76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</row>
    <row r="9" ht="52.5" customHeight="1" spans="1:14">
      <c r="A9" s="77"/>
      <c r="B9" s="77"/>
      <c r="C9" s="77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</row>
    <row r="10" ht="30" customHeight="1" spans="1:14">
      <c r="A10" s="12" t="s">
        <v>30</v>
      </c>
      <c r="B10" s="78"/>
      <c r="C10" s="78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</row>
    <row r="11" customHeight="1" spans="1:1">
      <c r="A11" s="53" t="s">
        <v>170</v>
      </c>
    </row>
  </sheetData>
  <mergeCells count="13">
    <mergeCell ref="A2:N2"/>
    <mergeCell ref="A3:H3"/>
    <mergeCell ref="D4:N4"/>
    <mergeCell ref="I5:N5"/>
    <mergeCell ref="A10:C10"/>
    <mergeCell ref="A4:A6"/>
    <mergeCell ref="B4:B6"/>
    <mergeCell ref="C4:C6"/>
    <mergeCell ref="D5:D6"/>
    <mergeCell ref="E5:E6"/>
    <mergeCell ref="F5:F6"/>
    <mergeCell ref="G5:G6"/>
    <mergeCell ref="H5:H6"/>
  </mergeCells>
  <printOptions horizontalCentered="1"/>
  <pageMargins left="0.590277777777778" right="0.590277777777778" top="0.984027777777778" bottom="0.590277777777778" header="0.5" footer="0.5"/>
  <pageSetup paperSize="9" scale="73" fitToHeight="0" orientation="landscape" blackAndWhite="1" horizontalDpi="600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I10"/>
  <sheetViews>
    <sheetView showZeros="0" workbookViewId="0">
      <selection activeCell="A2" sqref="A2:I2"/>
    </sheetView>
  </sheetViews>
  <sheetFormatPr defaultColWidth="9.13888888888889" defaultRowHeight="14.25" customHeight="1"/>
  <cols>
    <col min="1" max="1" width="34.9166666666667" customWidth="1"/>
    <col min="2" max="9" width="13.8240740740741" customWidth="1"/>
  </cols>
  <sheetData>
    <row r="1" ht="13.5" customHeight="1" spans="1:9">
      <c r="A1" s="61"/>
      <c r="B1" s="61"/>
      <c r="C1" s="61"/>
      <c r="D1" s="62"/>
      <c r="I1" s="72" t="s">
        <v>504</v>
      </c>
    </row>
    <row r="2" ht="27.75" customHeight="1" spans="1:9">
      <c r="A2" s="63" t="str">
        <f>"2025"&amp;"年州对下转移支付预算表"</f>
        <v>2025年州对下转移支付预算表</v>
      </c>
      <c r="B2" s="5"/>
      <c r="C2" s="5"/>
      <c r="D2" s="5"/>
      <c r="E2" s="5"/>
      <c r="F2" s="5"/>
      <c r="G2" s="5"/>
      <c r="H2" s="5"/>
      <c r="I2" s="5"/>
    </row>
    <row r="3" ht="18" customHeight="1" spans="1:9">
      <c r="A3" s="64" t="str">
        <f>"单位名称："&amp;"德宏傣族景颇族自治州人民医院"</f>
        <v>单位名称：德宏傣族景颇族自治州人民医院</v>
      </c>
      <c r="B3" s="65"/>
      <c r="C3" s="65"/>
      <c r="D3" s="66"/>
      <c r="E3" s="67"/>
      <c r="F3" s="67"/>
      <c r="I3" s="73" t="s">
        <v>27</v>
      </c>
    </row>
    <row r="4" ht="19.5" customHeight="1" spans="1:9">
      <c r="A4" s="68" t="s">
        <v>505</v>
      </c>
      <c r="B4" s="12" t="s">
        <v>180</v>
      </c>
      <c r="C4" s="13"/>
      <c r="D4" s="14"/>
      <c r="E4" s="13" t="s">
        <v>506</v>
      </c>
      <c r="F4" s="13"/>
      <c r="G4" s="13"/>
      <c r="H4" s="13"/>
      <c r="I4" s="14"/>
    </row>
    <row r="5" ht="40.5" customHeight="1" spans="1:9">
      <c r="A5" s="69"/>
      <c r="B5" s="69" t="s">
        <v>30</v>
      </c>
      <c r="C5" s="70" t="s">
        <v>34</v>
      </c>
      <c r="D5" s="70" t="s">
        <v>507</v>
      </c>
      <c r="E5" s="71" t="s">
        <v>508</v>
      </c>
      <c r="F5" s="71" t="s">
        <v>509</v>
      </c>
      <c r="G5" s="71" t="s">
        <v>510</v>
      </c>
      <c r="H5" s="71" t="s">
        <v>511</v>
      </c>
      <c r="I5" s="71" t="s">
        <v>512</v>
      </c>
    </row>
    <row r="6" ht="19.5" customHeight="1" spans="1:9">
      <c r="A6" s="34">
        <v>1</v>
      </c>
      <c r="B6" s="34">
        <v>2</v>
      </c>
      <c r="C6" s="34">
        <v>3</v>
      </c>
      <c r="D6" s="12">
        <v>4</v>
      </c>
      <c r="E6" s="12">
        <v>5</v>
      </c>
      <c r="F6" s="34">
        <v>6</v>
      </c>
      <c r="G6" s="34">
        <v>7</v>
      </c>
      <c r="H6" s="34">
        <v>8</v>
      </c>
      <c r="I6" s="34">
        <v>9</v>
      </c>
    </row>
    <row r="7" ht="52.5" customHeight="1" spans="1:9">
      <c r="A7" s="35"/>
      <c r="B7" s="23"/>
      <c r="C7" s="23"/>
      <c r="D7" s="23"/>
      <c r="E7" s="23"/>
      <c r="F7" s="23"/>
      <c r="G7" s="23"/>
      <c r="H7" s="23"/>
      <c r="I7" s="23"/>
    </row>
    <row r="8" ht="52.5" customHeight="1" spans="1:9">
      <c r="A8" s="35"/>
      <c r="B8" s="23"/>
      <c r="C8" s="23"/>
      <c r="D8" s="23"/>
      <c r="E8" s="23"/>
      <c r="F8" s="23"/>
      <c r="G8" s="23"/>
      <c r="H8" s="23"/>
      <c r="I8" s="23"/>
    </row>
    <row r="9" ht="30" customHeight="1" spans="1:9">
      <c r="A9" s="50" t="s">
        <v>30</v>
      </c>
      <c r="B9" s="23"/>
      <c r="C9" s="23"/>
      <c r="D9" s="23"/>
      <c r="E9" s="23"/>
      <c r="F9" s="23"/>
      <c r="G9" s="23"/>
      <c r="H9" s="23"/>
      <c r="I9" s="23"/>
    </row>
    <row r="10" customHeight="1" spans="1:1">
      <c r="A10" s="53" t="s">
        <v>170</v>
      </c>
    </row>
  </sheetData>
  <mergeCells count="5">
    <mergeCell ref="A2:I2"/>
    <mergeCell ref="A3:F3"/>
    <mergeCell ref="B4:D4"/>
    <mergeCell ref="E4:I4"/>
    <mergeCell ref="A4:A5"/>
  </mergeCells>
  <printOptions horizontalCentered="1"/>
  <pageMargins left="0.590277777777778" right="0.590277777777778" top="0.984027777777778" bottom="0.590277777777778" header="0.5" footer="0.5"/>
  <pageSetup paperSize="9" scale="83" fitToHeight="0" orientation="landscape" blackAndWhite="1" horizontalDpi="600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8"/>
  <sheetViews>
    <sheetView showZeros="0" workbookViewId="0">
      <selection activeCell="A2" sqref="A2:J2"/>
    </sheetView>
  </sheetViews>
  <sheetFormatPr defaultColWidth="9.13888888888889" defaultRowHeight="12" customHeight="1" outlineLevelRow="7"/>
  <cols>
    <col min="1" max="1" width="27.6296296296296" customWidth="1"/>
    <col min="2" max="2" width="24.4722222222222" customWidth="1"/>
    <col min="3" max="9" width="11.7685185185185" customWidth="1"/>
    <col min="10" max="10" width="33.0555555555556" customWidth="1"/>
  </cols>
  <sheetData>
    <row r="1" customHeight="1" spans="1:10">
      <c r="A1" s="1"/>
      <c r="B1" s="1"/>
      <c r="C1" s="1"/>
      <c r="D1" s="1"/>
      <c r="E1" s="1"/>
      <c r="F1" s="1"/>
      <c r="G1" s="1"/>
      <c r="H1" s="1"/>
      <c r="I1" s="1"/>
      <c r="J1" s="60" t="s">
        <v>513</v>
      </c>
    </row>
    <row r="2" ht="28.5" customHeight="1" spans="1:10">
      <c r="A2" s="54" t="str">
        <f>"2025"&amp;"年州对下转移支付绩效目标表"</f>
        <v>2025年州对下转移支付绩效目标表</v>
      </c>
      <c r="B2" s="28"/>
      <c r="C2" s="28"/>
      <c r="D2" s="28"/>
      <c r="E2" s="28"/>
      <c r="F2" s="55"/>
      <c r="G2" s="28"/>
      <c r="H2" s="55"/>
      <c r="I2" s="55"/>
      <c r="J2" s="28"/>
    </row>
    <row r="3" ht="17.25" customHeight="1" spans="1:10">
      <c r="A3" s="29" t="str">
        <f>"单位名称："&amp;"德宏傣族景颇族自治州人民医院"</f>
        <v>单位名称：德宏傣族景颇族自治州人民医院</v>
      </c>
      <c r="B3" s="44"/>
      <c r="C3" s="44"/>
      <c r="D3" s="44"/>
      <c r="E3" s="44"/>
      <c r="F3" s="56"/>
      <c r="G3" s="44"/>
      <c r="H3" s="56"/>
      <c r="I3" s="1"/>
      <c r="J3" s="1"/>
    </row>
    <row r="4" ht="44.25" customHeight="1" spans="1:10">
      <c r="A4" s="33" t="s">
        <v>316</v>
      </c>
      <c r="B4" s="33" t="s">
        <v>317</v>
      </c>
      <c r="C4" s="33" t="s">
        <v>318</v>
      </c>
      <c r="D4" s="33" t="s">
        <v>319</v>
      </c>
      <c r="E4" s="33" t="s">
        <v>320</v>
      </c>
      <c r="F4" s="57" t="s">
        <v>321</v>
      </c>
      <c r="G4" s="33" t="s">
        <v>322</v>
      </c>
      <c r="H4" s="57" t="s">
        <v>323</v>
      </c>
      <c r="I4" s="57" t="s">
        <v>324</v>
      </c>
      <c r="J4" s="33" t="s">
        <v>325</v>
      </c>
    </row>
    <row r="5" ht="14.25" customHeight="1" spans="1:10">
      <c r="A5" s="34">
        <v>1</v>
      </c>
      <c r="B5" s="34">
        <v>2</v>
      </c>
      <c r="C5" s="34">
        <v>3</v>
      </c>
      <c r="D5" s="34">
        <v>4</v>
      </c>
      <c r="E5" s="34">
        <v>5</v>
      </c>
      <c r="F5" s="34">
        <v>6</v>
      </c>
      <c r="G5" s="34">
        <v>7</v>
      </c>
      <c r="H5" s="34">
        <v>8</v>
      </c>
      <c r="I5" s="34">
        <v>9</v>
      </c>
      <c r="J5" s="34">
        <v>10</v>
      </c>
    </row>
    <row r="6" ht="52.5" customHeight="1" spans="1:10">
      <c r="A6" s="35"/>
      <c r="B6" s="48"/>
      <c r="C6" s="48"/>
      <c r="D6" s="48"/>
      <c r="E6" s="58"/>
      <c r="F6" s="59"/>
      <c r="G6" s="58"/>
      <c r="H6" s="59"/>
      <c r="I6" s="59"/>
      <c r="J6" s="58"/>
    </row>
    <row r="7" ht="52.5" customHeight="1" spans="1:10">
      <c r="A7" s="35"/>
      <c r="B7" s="22"/>
      <c r="C7" s="50"/>
      <c r="D7" s="50"/>
      <c r="E7" s="35"/>
      <c r="F7" s="50"/>
      <c r="G7" s="58"/>
      <c r="H7" s="22"/>
      <c r="I7" s="22"/>
      <c r="J7" s="35"/>
    </row>
    <row r="8" ht="14.4" spans="1:1">
      <c r="A8" s="53" t="s">
        <v>170</v>
      </c>
    </row>
  </sheetData>
  <mergeCells count="2">
    <mergeCell ref="A2:J2"/>
    <mergeCell ref="A3:H3"/>
  </mergeCells>
  <printOptions horizontalCentered="1"/>
  <pageMargins left="0.590277777777778" right="0.590277777777778" top="0.984027777777778" bottom="0.590277777777778" header="0.5" footer="0.5"/>
  <pageSetup paperSize="9" scale="72" fitToHeight="0" orientation="landscape" blackAndWhite="1" horizontalDpi="600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H9"/>
  <sheetViews>
    <sheetView showZeros="0" workbookViewId="0">
      <selection activeCell="A2" sqref="A2:H2"/>
    </sheetView>
  </sheetViews>
  <sheetFormatPr defaultColWidth="9.13888888888889" defaultRowHeight="12" customHeight="1" outlineLevelCol="7"/>
  <cols>
    <col min="1" max="8" width="16.9166666666667" customWidth="1"/>
  </cols>
  <sheetData>
    <row r="1" ht="14.25" customHeight="1" spans="1:8">
      <c r="A1" s="1"/>
      <c r="B1" s="1"/>
      <c r="C1" s="1"/>
      <c r="D1" s="1"/>
      <c r="E1" s="1"/>
      <c r="F1" s="1"/>
      <c r="G1" s="1"/>
      <c r="H1" s="41" t="s">
        <v>514</v>
      </c>
    </row>
    <row r="2" ht="28.5" customHeight="1" spans="1:8">
      <c r="A2" s="42" t="str">
        <f>"2025"&amp;"年新增资产配置表"</f>
        <v>2025年新增资产配置表</v>
      </c>
      <c r="B2" s="28"/>
      <c r="C2" s="28"/>
      <c r="D2" s="28"/>
      <c r="E2" s="28"/>
      <c r="F2" s="28"/>
      <c r="G2" s="28"/>
      <c r="H2" s="28"/>
    </row>
    <row r="3" ht="13.5" customHeight="1" spans="1:8">
      <c r="A3" s="43" t="str">
        <f>"单位名称："&amp;"德宏傣族景颇族自治州人民医院"</f>
        <v>单位名称：德宏傣族景颇族自治州人民医院</v>
      </c>
      <c r="B3" s="30"/>
      <c r="C3" s="44"/>
      <c r="D3" s="1"/>
      <c r="E3" s="1"/>
      <c r="F3" s="1"/>
      <c r="G3" s="1"/>
      <c r="H3" s="1"/>
    </row>
    <row r="4" ht="18" customHeight="1" spans="1:8">
      <c r="A4" s="11" t="s">
        <v>173</v>
      </c>
      <c r="B4" s="11" t="s">
        <v>515</v>
      </c>
      <c r="C4" s="11" t="s">
        <v>516</v>
      </c>
      <c r="D4" s="11" t="s">
        <v>517</v>
      </c>
      <c r="E4" s="11" t="s">
        <v>518</v>
      </c>
      <c r="F4" s="45" t="s">
        <v>519</v>
      </c>
      <c r="G4" s="46"/>
      <c r="H4" s="47"/>
    </row>
    <row r="5" ht="18" customHeight="1" spans="1:8">
      <c r="A5" s="18"/>
      <c r="B5" s="18"/>
      <c r="C5" s="18"/>
      <c r="D5" s="18"/>
      <c r="E5" s="18"/>
      <c r="F5" s="33" t="s">
        <v>412</v>
      </c>
      <c r="G5" s="33" t="s">
        <v>520</v>
      </c>
      <c r="H5" s="33" t="s">
        <v>521</v>
      </c>
    </row>
    <row r="6" ht="21" customHeight="1" spans="1:8">
      <c r="A6" s="33">
        <v>1</v>
      </c>
      <c r="B6" s="33">
        <v>2</v>
      </c>
      <c r="C6" s="33">
        <v>3</v>
      </c>
      <c r="D6" s="33">
        <v>4</v>
      </c>
      <c r="E6" s="33">
        <v>5</v>
      </c>
      <c r="F6" s="33">
        <v>6</v>
      </c>
      <c r="G6" s="33">
        <v>7</v>
      </c>
      <c r="H6" s="33">
        <v>8</v>
      </c>
    </row>
    <row r="7" ht="33" customHeight="1" spans="1:8">
      <c r="A7" s="48"/>
      <c r="B7" s="48"/>
      <c r="C7" s="48"/>
      <c r="D7" s="48"/>
      <c r="E7" s="48"/>
      <c r="F7" s="39"/>
      <c r="G7" s="49"/>
      <c r="H7" s="49"/>
    </row>
    <row r="8" ht="24" customHeight="1" spans="1:8">
      <c r="A8" s="50" t="s">
        <v>30</v>
      </c>
      <c r="B8" s="51"/>
      <c r="C8" s="51"/>
      <c r="D8" s="51"/>
      <c r="E8" s="51"/>
      <c r="F8" s="40"/>
      <c r="G8" s="52"/>
      <c r="H8" s="52"/>
    </row>
    <row r="9" ht="14.4" spans="1:1">
      <c r="A9" s="53" t="s">
        <v>170</v>
      </c>
    </row>
  </sheetData>
  <mergeCells count="9">
    <mergeCell ref="A2:H2"/>
    <mergeCell ref="A3:C3"/>
    <mergeCell ref="F4:H4"/>
    <mergeCell ref="A8:E8"/>
    <mergeCell ref="A4:A5"/>
    <mergeCell ref="B4:B5"/>
    <mergeCell ref="C4:C5"/>
    <mergeCell ref="D4:D5"/>
    <mergeCell ref="E4:E5"/>
  </mergeCells>
  <printOptions horizontalCentered="1"/>
  <pageMargins left="0.590277777777778" right="0.590277777777778" top="0.984027777777778" bottom="0.590277777777778" header="0.5" footer="0.5"/>
  <pageSetup paperSize="9" scale="89" fitToHeight="0" orientation="landscape" blackAndWhite="1" horizontalDpi="600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10"/>
  <sheetViews>
    <sheetView showZeros="0" workbookViewId="0">
      <selection activeCell="A2" sqref="A2:K2"/>
    </sheetView>
  </sheetViews>
  <sheetFormatPr defaultColWidth="9.13888888888889" defaultRowHeight="14.25" customHeight="1"/>
  <cols>
    <col min="1" max="1" width="10.2777777777778" customWidth="1"/>
    <col min="2" max="3" width="23.8611111111111" customWidth="1"/>
    <col min="4" max="4" width="11.1388888888889" customWidth="1"/>
    <col min="5" max="5" width="17.712962962963" customWidth="1"/>
    <col min="6" max="6" width="9.86111111111111" customWidth="1"/>
    <col min="7" max="7" width="17.712962962963" customWidth="1"/>
    <col min="8" max="11" width="15.4166666666667" customWidth="1"/>
  </cols>
  <sheetData>
    <row r="1" ht="13.5" customHeight="1" spans="1:11">
      <c r="A1" s="1"/>
      <c r="B1" s="1"/>
      <c r="C1" s="1"/>
      <c r="D1" s="2"/>
      <c r="E1" s="2"/>
      <c r="F1" s="2"/>
      <c r="G1" s="2"/>
      <c r="H1" s="3"/>
      <c r="I1" s="3"/>
      <c r="J1" s="3"/>
      <c r="K1" s="4" t="s">
        <v>522</v>
      </c>
    </row>
    <row r="2" ht="27.75" customHeight="1" spans="1:11">
      <c r="A2" s="28" t="str">
        <f>"2025"&amp;"年上级转移支付补助项目支出预算表"</f>
        <v>2025年上级转移支付补助项目支出预算表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ht="13.5" customHeight="1" spans="1:11">
      <c r="A3" s="29" t="str">
        <f>"单位名称："&amp;"德宏傣族景颇族自治州人民医院"</f>
        <v>单位名称：德宏傣族景颇族自治州人民医院</v>
      </c>
      <c r="B3" s="30"/>
      <c r="C3" s="30"/>
      <c r="D3" s="30"/>
      <c r="E3" s="30"/>
      <c r="F3" s="30"/>
      <c r="G3" s="30"/>
      <c r="H3" s="31"/>
      <c r="I3" s="31"/>
      <c r="J3" s="31"/>
      <c r="K3" s="38" t="s">
        <v>27</v>
      </c>
    </row>
    <row r="4" ht="21.75" customHeight="1" spans="1:11">
      <c r="A4" s="32" t="s">
        <v>291</v>
      </c>
      <c r="B4" s="32" t="s">
        <v>175</v>
      </c>
      <c r="C4" s="32" t="s">
        <v>292</v>
      </c>
      <c r="D4" s="33" t="s">
        <v>176</v>
      </c>
      <c r="E4" s="33" t="s">
        <v>177</v>
      </c>
      <c r="F4" s="33" t="s">
        <v>293</v>
      </c>
      <c r="G4" s="33" t="s">
        <v>294</v>
      </c>
      <c r="H4" s="34" t="s">
        <v>30</v>
      </c>
      <c r="I4" s="34" t="s">
        <v>523</v>
      </c>
      <c r="J4" s="34"/>
      <c r="K4" s="34"/>
    </row>
    <row r="5" ht="21.75" customHeight="1" spans="1:11">
      <c r="A5" s="32"/>
      <c r="B5" s="32"/>
      <c r="C5" s="32"/>
      <c r="D5" s="33"/>
      <c r="E5" s="33"/>
      <c r="F5" s="33"/>
      <c r="G5" s="33"/>
      <c r="H5" s="34"/>
      <c r="I5" s="33" t="s">
        <v>34</v>
      </c>
      <c r="J5" s="33" t="s">
        <v>35</v>
      </c>
      <c r="K5" s="33" t="s">
        <v>36</v>
      </c>
    </row>
    <row r="6" ht="40.5" customHeight="1" spans="1:11">
      <c r="A6" s="32"/>
      <c r="B6" s="32"/>
      <c r="C6" s="32"/>
      <c r="D6" s="33"/>
      <c r="E6" s="33"/>
      <c r="F6" s="33"/>
      <c r="G6" s="33"/>
      <c r="H6" s="34"/>
      <c r="I6" s="33" t="s">
        <v>33</v>
      </c>
      <c r="J6" s="33"/>
      <c r="K6" s="33"/>
    </row>
    <row r="7" ht="15" customHeight="1" spans="1:11">
      <c r="A7" s="19">
        <v>1</v>
      </c>
      <c r="B7" s="19">
        <v>2</v>
      </c>
      <c r="C7" s="19">
        <v>3</v>
      </c>
      <c r="D7" s="19">
        <v>4</v>
      </c>
      <c r="E7" s="19">
        <v>5</v>
      </c>
      <c r="F7" s="19">
        <v>6</v>
      </c>
      <c r="G7" s="19">
        <v>7</v>
      </c>
      <c r="H7" s="19">
        <v>8</v>
      </c>
      <c r="I7" s="19">
        <v>9</v>
      </c>
      <c r="J7" s="20">
        <v>10</v>
      </c>
      <c r="K7" s="20">
        <v>11</v>
      </c>
    </row>
    <row r="8" ht="52.5" customHeight="1" spans="1:11">
      <c r="A8" s="35"/>
      <c r="B8" s="22" t="s">
        <v>524</v>
      </c>
      <c r="C8" s="35"/>
      <c r="D8" s="35"/>
      <c r="E8" s="35"/>
      <c r="F8" s="35"/>
      <c r="G8" s="35"/>
      <c r="H8" s="23">
        <v>700000</v>
      </c>
      <c r="I8" s="23"/>
      <c r="J8" s="23">
        <v>700000</v>
      </c>
      <c r="K8" s="39"/>
    </row>
    <row r="9" ht="52.5" customHeight="1" spans="1:11">
      <c r="A9" s="22" t="s">
        <v>298</v>
      </c>
      <c r="B9" s="22" t="s">
        <v>524</v>
      </c>
      <c r="C9" s="22" t="s">
        <v>46</v>
      </c>
      <c r="D9" s="22" t="s">
        <v>110</v>
      </c>
      <c r="E9" s="22" t="s">
        <v>111</v>
      </c>
      <c r="F9" s="22" t="s">
        <v>251</v>
      </c>
      <c r="G9" s="22" t="s">
        <v>252</v>
      </c>
      <c r="H9" s="23">
        <v>700000</v>
      </c>
      <c r="I9" s="23"/>
      <c r="J9" s="23">
        <v>700000</v>
      </c>
      <c r="K9" s="40"/>
    </row>
    <row r="10" ht="30" customHeight="1" spans="1:11">
      <c r="A10" s="36" t="s">
        <v>406</v>
      </c>
      <c r="B10" s="37"/>
      <c r="C10" s="37"/>
      <c r="D10" s="37"/>
      <c r="E10" s="37"/>
      <c r="F10" s="37"/>
      <c r="G10" s="37"/>
      <c r="H10" s="23">
        <v>700000</v>
      </c>
      <c r="I10" s="23"/>
      <c r="J10" s="23">
        <v>700000</v>
      </c>
      <c r="K10" s="40"/>
    </row>
  </sheetData>
  <mergeCells count="15">
    <mergeCell ref="A2:K2"/>
    <mergeCell ref="A3:G3"/>
    <mergeCell ref="I4:K4"/>
    <mergeCell ref="A10:G10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</mergeCells>
  <printOptions horizontalCentered="1"/>
  <pageMargins left="0.590277777777778" right="0.590277777777778" top="0.984027777777778" bottom="0.590277777777778" header="0.5" footer="0.5"/>
  <pageSetup paperSize="9" scale="68" fitToHeight="0" orientation="landscape" blackAndWhite="1" horizontalDpi="600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10"/>
  <sheetViews>
    <sheetView showZeros="0" workbookViewId="0">
      <selection activeCell="A2" sqref="A2:G2"/>
    </sheetView>
  </sheetViews>
  <sheetFormatPr defaultColWidth="9.13888888888889" defaultRowHeight="14.25" customHeight="1" outlineLevelCol="6"/>
  <cols>
    <col min="1" max="3" width="20.0555555555556" customWidth="1"/>
    <col min="4" max="4" width="14.8888888888889" customWidth="1"/>
    <col min="5" max="7" width="21.0555555555556" customWidth="1"/>
  </cols>
  <sheetData>
    <row r="1" ht="13.5" customHeight="1" spans="1:7">
      <c r="A1" s="1"/>
      <c r="B1" s="1"/>
      <c r="C1" s="1"/>
      <c r="D1" s="2"/>
      <c r="E1" s="3"/>
      <c r="F1" s="3"/>
      <c r="G1" s="4" t="s">
        <v>525</v>
      </c>
    </row>
    <row r="2" ht="27.75" customHeight="1" spans="1:7">
      <c r="A2" s="5" t="str">
        <f>"2025"&amp;"年部门项目支出中期规划预算表"</f>
        <v>2025年部门项目支出中期规划预算表</v>
      </c>
      <c r="B2" s="5"/>
      <c r="C2" s="5"/>
      <c r="D2" s="5"/>
      <c r="E2" s="5"/>
      <c r="F2" s="5"/>
      <c r="G2" s="5"/>
    </row>
    <row r="3" ht="13.5" customHeight="1" spans="1:7">
      <c r="A3" s="6" t="str">
        <f>"单位名称："&amp;"德宏傣族景颇族自治州人民医院"</f>
        <v>单位名称：德宏傣族景颇族自治州人民医院</v>
      </c>
      <c r="B3" s="7"/>
      <c r="C3" s="7"/>
      <c r="D3" s="7"/>
      <c r="E3" s="8"/>
      <c r="F3" s="8"/>
      <c r="G3" s="9" t="s">
        <v>27</v>
      </c>
    </row>
    <row r="4" ht="21.75" customHeight="1" spans="1:7">
      <c r="A4" s="10" t="s">
        <v>292</v>
      </c>
      <c r="B4" s="10" t="s">
        <v>291</v>
      </c>
      <c r="C4" s="10" t="s">
        <v>175</v>
      </c>
      <c r="D4" s="11" t="s">
        <v>526</v>
      </c>
      <c r="E4" s="12" t="s">
        <v>34</v>
      </c>
      <c r="F4" s="13"/>
      <c r="G4" s="14"/>
    </row>
    <row r="5" ht="21.75" customHeight="1" spans="1:7">
      <c r="A5" s="15"/>
      <c r="B5" s="15"/>
      <c r="C5" s="15"/>
      <c r="D5" s="16"/>
      <c r="E5" s="11" t="str">
        <f>"2025"&amp;"年"</f>
        <v>2025年</v>
      </c>
      <c r="F5" s="11" t="str">
        <f>"2025"+1&amp;"年"</f>
        <v>2026年</v>
      </c>
      <c r="G5" s="11" t="str">
        <f>"2025"+2&amp;"年"</f>
        <v>2027年</v>
      </c>
    </row>
    <row r="6" ht="40.5" customHeight="1" spans="1:7">
      <c r="A6" s="17"/>
      <c r="B6" s="17"/>
      <c r="C6" s="17"/>
      <c r="D6" s="18"/>
      <c r="E6" s="18" t="s">
        <v>33</v>
      </c>
      <c r="F6" s="18" t="s">
        <v>33</v>
      </c>
      <c r="G6" s="18" t="s">
        <v>33</v>
      </c>
    </row>
    <row r="7" ht="15" customHeight="1" spans="1:7">
      <c r="A7" s="19">
        <v>1</v>
      </c>
      <c r="B7" s="19">
        <v>2</v>
      </c>
      <c r="C7" s="19">
        <v>3</v>
      </c>
      <c r="D7" s="20">
        <v>4</v>
      </c>
      <c r="E7" s="19">
        <v>5</v>
      </c>
      <c r="F7" s="19">
        <v>6</v>
      </c>
      <c r="G7" s="19">
        <v>7</v>
      </c>
    </row>
    <row r="8" ht="52.5" customHeight="1" spans="1:7">
      <c r="A8" s="21" t="s">
        <v>46</v>
      </c>
      <c r="B8" s="22"/>
      <c r="C8" s="22"/>
      <c r="D8" s="22"/>
      <c r="E8" s="23">
        <v>2990000</v>
      </c>
      <c r="F8" s="23"/>
      <c r="G8" s="23"/>
    </row>
    <row r="9" ht="52.5" customHeight="1" spans="1:7">
      <c r="A9" s="24"/>
      <c r="B9" s="22" t="s">
        <v>527</v>
      </c>
      <c r="C9" s="22" t="s">
        <v>313</v>
      </c>
      <c r="D9" s="22" t="s">
        <v>528</v>
      </c>
      <c r="E9" s="23">
        <v>2990000</v>
      </c>
      <c r="F9" s="23"/>
      <c r="G9" s="23"/>
    </row>
    <row r="10" ht="30" customHeight="1" spans="1:7">
      <c r="A10" s="25" t="s">
        <v>30</v>
      </c>
      <c r="B10" s="26" t="s">
        <v>529</v>
      </c>
      <c r="C10" s="26"/>
      <c r="D10" s="27"/>
      <c r="E10" s="23">
        <v>2990000</v>
      </c>
      <c r="F10" s="23"/>
      <c r="G10" s="23"/>
    </row>
  </sheetData>
  <mergeCells count="11">
    <mergeCell ref="A2:G2"/>
    <mergeCell ref="A3:D3"/>
    <mergeCell ref="E4:G4"/>
    <mergeCell ref="A10:D10"/>
    <mergeCell ref="A4:A6"/>
    <mergeCell ref="B4:B6"/>
    <mergeCell ref="C4:C6"/>
    <mergeCell ref="D4:D6"/>
    <mergeCell ref="E5:E6"/>
    <mergeCell ref="F5:F6"/>
    <mergeCell ref="G5:G6"/>
  </mergeCells>
  <printOptions horizontalCentered="1"/>
  <pageMargins left="0.590277777777778" right="0.590277777777778" top="0.984027777777778" bottom="0.590277777777778" header="0.5" footer="0.5"/>
  <pageSetup paperSize="9" scale="84" fitToHeight="0" orientation="landscape" blackAndWhite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部门财务收支预算总表01-1</vt:lpstr>
      <vt:lpstr>部门收入预算表01-2</vt:lpstr>
      <vt:lpstr>部门支出预算表01-3</vt:lpstr>
      <vt:lpstr>部门财政拨款收支预算总表02-1</vt:lpstr>
      <vt:lpstr>一般公共预算支出预算表02-2</vt:lpstr>
      <vt:lpstr>一般公共预算“三公”经费支出预算表03</vt:lpstr>
      <vt:lpstr>部门基本支出预算表04</vt:lpstr>
      <vt:lpstr>部门项目支出预算表05-1</vt:lpstr>
      <vt:lpstr>部门项目支出绩效目标表05-2</vt:lpstr>
      <vt:lpstr>部门政府性基金预算支出预算表06</vt:lpstr>
      <vt:lpstr>部门政府采购预算表07</vt:lpstr>
      <vt:lpstr>部门政府购买服务预算表08</vt:lpstr>
      <vt:lpstr>州对下转移支付预算表09-1</vt:lpstr>
      <vt:lpstr>州对下转移支付绩效目标表09-2</vt:lpstr>
      <vt:lpstr>新增资产配置表10</vt:lpstr>
      <vt:lpstr>上级补助项目支出预算表11</vt:lpstr>
      <vt:lpstr>部门项目中期规划预算表12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2025-03-05T03:33:00Z</dcterms:created>
  <dcterms:modified xsi:type="dcterms:W3CDTF">2025-06-17T01:47:10Z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5EBF152ACA1E6AAF46C0C767DC425A25</vt:lpwstr>
  </property>
</Properties>
</file>